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sclient\C\Users\komi1325\Desktop\Новая папка\"/>
    </mc:Choice>
  </mc:AlternateContent>
  <bookViews>
    <workbookView xWindow="0" yWindow="0" windowWidth="28800" windowHeight="10935"/>
  </bookViews>
  <sheets>
    <sheet name="смета 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E19" i="1"/>
  <c r="F19" i="1"/>
  <c r="G19" i="1"/>
  <c r="H19" i="1"/>
  <c r="J19" i="1"/>
  <c r="N19" i="1"/>
  <c r="D20" i="1"/>
  <c r="E20" i="1"/>
  <c r="H20" i="1"/>
  <c r="J20" i="1"/>
  <c r="F30" i="1"/>
  <c r="F31" i="1"/>
  <c r="F32" i="1"/>
  <c r="F33" i="1"/>
  <c r="F34" i="1"/>
  <c r="F35" i="1"/>
  <c r="D37" i="1"/>
  <c r="E37" i="1"/>
  <c r="F37" i="1"/>
  <c r="G37" i="1"/>
  <c r="H37" i="1"/>
  <c r="J37" i="1"/>
  <c r="N37" i="1"/>
  <c r="D38" i="1"/>
  <c r="E38" i="1"/>
  <c r="H38" i="1"/>
  <c r="J38" i="1"/>
  <c r="F49" i="1"/>
  <c r="F50" i="1"/>
  <c r="F51" i="1"/>
  <c r="F52" i="1"/>
  <c r="F53" i="1"/>
  <c r="F54" i="1"/>
  <c r="D56" i="1"/>
  <c r="E56" i="1"/>
  <c r="F56" i="1"/>
  <c r="G56" i="1"/>
  <c r="H56" i="1"/>
  <c r="J56" i="1"/>
  <c r="N56" i="1"/>
  <c r="D57" i="1"/>
  <c r="E57" i="1"/>
  <c r="H57" i="1"/>
  <c r="J57" i="1"/>
  <c r="F68" i="1"/>
  <c r="F69" i="1"/>
  <c r="F70" i="1"/>
  <c r="F71" i="1"/>
  <c r="F72" i="1"/>
  <c r="F73" i="1"/>
  <c r="D75" i="1"/>
  <c r="E75" i="1"/>
  <c r="F75" i="1"/>
  <c r="G75" i="1"/>
  <c r="S180" i="1" s="1"/>
  <c r="H75" i="1"/>
  <c r="J75" i="1"/>
  <c r="N75" i="1"/>
  <c r="D76" i="1"/>
  <c r="E76" i="1"/>
  <c r="H76" i="1"/>
  <c r="J76" i="1"/>
  <c r="F86" i="1"/>
  <c r="F87" i="1"/>
  <c r="F88" i="1"/>
  <c r="F89" i="1"/>
  <c r="F90" i="1"/>
  <c r="F91" i="1"/>
  <c r="D93" i="1"/>
  <c r="E93" i="1"/>
  <c r="F93" i="1"/>
  <c r="G93" i="1"/>
  <c r="H93" i="1"/>
  <c r="J93" i="1"/>
  <c r="N93" i="1"/>
  <c r="D94" i="1"/>
  <c r="E94" i="1"/>
  <c r="H94" i="1"/>
  <c r="J94" i="1"/>
  <c r="F104" i="1"/>
  <c r="F105" i="1"/>
  <c r="F106" i="1"/>
  <c r="F107" i="1"/>
  <c r="F108" i="1"/>
  <c r="F109" i="1"/>
  <c r="F111" i="1"/>
  <c r="G111" i="1"/>
  <c r="H11" i="1" s="1"/>
  <c r="H111" i="1"/>
  <c r="J111" i="1"/>
  <c r="H10" i="1" s="1"/>
  <c r="N111" i="1"/>
  <c r="R111" i="1"/>
  <c r="H112" i="1"/>
  <c r="J112" i="1"/>
  <c r="F113" i="1"/>
  <c r="G113" i="1"/>
  <c r="H113" i="1"/>
  <c r="J113" i="1"/>
  <c r="N113" i="1"/>
  <c r="R113" i="1"/>
  <c r="F114" i="1"/>
  <c r="F115" i="1"/>
  <c r="F116" i="1"/>
  <c r="F117" i="1"/>
  <c r="F118" i="1"/>
  <c r="F119" i="1"/>
  <c r="F120" i="1"/>
  <c r="F121" i="1"/>
  <c r="F122" i="1"/>
  <c r="F123" i="1"/>
  <c r="G123" i="1"/>
  <c r="H123" i="1"/>
  <c r="J123" i="1"/>
  <c r="N123" i="1"/>
  <c r="R123" i="1"/>
  <c r="H124" i="1"/>
  <c r="J124" i="1"/>
  <c r="G126" i="1"/>
  <c r="F127" i="1"/>
  <c r="F128" i="1"/>
  <c r="F129" i="1"/>
  <c r="F130" i="1"/>
  <c r="F131" i="1"/>
  <c r="F132" i="1"/>
  <c r="F133" i="1"/>
  <c r="H9" i="1" s="1"/>
  <c r="F134" i="1"/>
  <c r="G134" i="1"/>
  <c r="H134" i="1"/>
  <c r="J134" i="1"/>
  <c r="N134" i="1"/>
  <c r="R134" i="1"/>
  <c r="H135" i="1"/>
  <c r="J135" i="1"/>
  <c r="F137" i="1"/>
  <c r="F138" i="1"/>
  <c r="F139" i="1"/>
  <c r="F140" i="1"/>
  <c r="F141" i="1"/>
  <c r="F142" i="1"/>
  <c r="G142" i="1"/>
  <c r="H142" i="1"/>
  <c r="J142" i="1"/>
  <c r="N142" i="1"/>
  <c r="R142" i="1"/>
  <c r="F143" i="1"/>
  <c r="F144" i="1"/>
  <c r="F145" i="1"/>
  <c r="F146" i="1"/>
  <c r="F147" i="1"/>
  <c r="G147" i="1"/>
  <c r="H147" i="1"/>
  <c r="J147" i="1"/>
  <c r="N147" i="1"/>
  <c r="R147" i="1"/>
  <c r="F149" i="1"/>
  <c r="G149" i="1"/>
  <c r="H149" i="1"/>
  <c r="J149" i="1"/>
  <c r="N149" i="1"/>
  <c r="R149" i="1"/>
  <c r="F150" i="1"/>
  <c r="F151" i="1"/>
  <c r="F152" i="1"/>
  <c r="F153" i="1"/>
  <c r="F154" i="1"/>
  <c r="F155" i="1"/>
  <c r="G155" i="1"/>
  <c r="H155" i="1"/>
  <c r="J155" i="1"/>
  <c r="N155" i="1"/>
  <c r="R155" i="1"/>
  <c r="F156" i="1"/>
  <c r="F157" i="1"/>
  <c r="F158" i="1"/>
  <c r="F159" i="1"/>
  <c r="F160" i="1"/>
  <c r="G160" i="1"/>
  <c r="H160" i="1"/>
  <c r="J160" i="1"/>
  <c r="N160" i="1"/>
  <c r="R160" i="1"/>
  <c r="F161" i="1"/>
  <c r="F162" i="1"/>
  <c r="F163" i="1"/>
  <c r="F164" i="1"/>
  <c r="F165" i="1"/>
  <c r="G165" i="1"/>
  <c r="H165" i="1"/>
  <c r="J165" i="1"/>
  <c r="N165" i="1"/>
  <c r="R165" i="1"/>
  <c r="F167" i="1"/>
  <c r="F168" i="1"/>
  <c r="F169" i="1"/>
  <c r="F170" i="1"/>
  <c r="F171" i="1"/>
  <c r="F172" i="1"/>
  <c r="G172" i="1"/>
  <c r="H172" i="1"/>
  <c r="J172" i="1"/>
  <c r="N172" i="1"/>
  <c r="R172" i="1"/>
  <c r="F173" i="1"/>
  <c r="F174" i="1"/>
  <c r="F175" i="1"/>
  <c r="F176" i="1"/>
  <c r="F177" i="1"/>
  <c r="F178" i="1"/>
  <c r="G178" i="1"/>
  <c r="H178" i="1"/>
  <c r="J178" i="1"/>
  <c r="N178" i="1"/>
  <c r="R178" i="1"/>
  <c r="F179" i="1"/>
  <c r="S179" i="1"/>
  <c r="F180" i="1"/>
  <c r="F181" i="1"/>
  <c r="F182" i="1"/>
  <c r="G182" i="1"/>
  <c r="H182" i="1"/>
  <c r="J182" i="1"/>
  <c r="N182" i="1"/>
  <c r="R182" i="1"/>
  <c r="F183" i="1"/>
  <c r="F184" i="1"/>
  <c r="F185" i="1"/>
  <c r="F186" i="1"/>
  <c r="F187" i="1"/>
  <c r="G187" i="1"/>
  <c r="H187" i="1"/>
  <c r="J187" i="1"/>
  <c r="N187" i="1"/>
  <c r="R187" i="1"/>
  <c r="F188" i="1"/>
  <c r="F189" i="1"/>
  <c r="H8" i="1" s="1"/>
  <c r="G189" i="1"/>
  <c r="H189" i="1"/>
  <c r="J189" i="1"/>
  <c r="N189" i="1"/>
  <c r="R189" i="1"/>
  <c r="F190" i="1"/>
  <c r="F191" i="1"/>
  <c r="F192" i="1"/>
  <c r="F193" i="1"/>
  <c r="N193" i="1"/>
  <c r="F194" i="1"/>
  <c r="N194" i="1"/>
  <c r="F195" i="1"/>
  <c r="F196" i="1"/>
  <c r="F197" i="1"/>
  <c r="J198" i="1"/>
  <c r="J199" i="1"/>
  <c r="J200" i="1"/>
  <c r="S181" i="1" l="1"/>
  <c r="S189" i="1" s="1"/>
</calcChain>
</file>

<file path=xl/sharedStrings.xml><?xml version="1.0" encoding="utf-8"?>
<sst xmlns="http://schemas.openxmlformats.org/spreadsheetml/2006/main" count="281" uniqueCount="132">
  <si>
    <t>(должность, подпись, Ф.И.О)</t>
  </si>
  <si>
    <t>Проверил:</t>
  </si>
  <si>
    <t>Составил:</t>
  </si>
  <si>
    <t>Нормативная трудоемкость</t>
  </si>
  <si>
    <t>Трудозатраты механизаторов</t>
  </si>
  <si>
    <t>Трудозатраты осн. рабочих</t>
  </si>
  <si>
    <t>Сметная заработная плата</t>
  </si>
  <si>
    <t>Оплата механизаторов</t>
  </si>
  <si>
    <t>Оплата основных рабочих</t>
  </si>
  <si>
    <t>в т.ч. Вспомогательные материалы от ОЗП (%=2 - по стр. 2, 3)</t>
  </si>
  <si>
    <t>в т.ч. Вспомогательные материалы от стоимости материалов</t>
  </si>
  <si>
    <t>ВСЕГО СМЕТНАЯ ПРИБЫЛЬ</t>
  </si>
  <si>
    <t>ВСЕГО НАКЛАДНЫЕ РАСХОДЫ</t>
  </si>
  <si>
    <t>ВСЕГО СТОИМОСТЬ ВОЗВРАЩАЕМЫХ МАТЕРИАЛОВ -</t>
  </si>
  <si>
    <t>. ВСЕГО  ПО  СМЕТЕ</t>
  </si>
  <si>
    <t>.   СТОИМОСТЬ ВОЗВРАЩАЕМЫХ МАТЕРИАЛОВ -</t>
  </si>
  <si>
    <t>ВСЕГО, СТОИМОСТЬ ПРОЧИХ РАБОТ (без НР и СП) -</t>
  </si>
  <si>
    <t>ВСЕГО, СТОИМОСТЬ ПРОЧИХ РАБОТ (с НР и СП) -</t>
  </si>
  <si>
    <t>.   СМЕТНАЯ ПРИБЫЛЬ -</t>
  </si>
  <si>
    <t>.   НАКЛАДНЫЕ РАСХОДЫ -</t>
  </si>
  <si>
    <t>СТОИМОСТЬ ПРОЧИХ РАБОТ (с НР и СП) -</t>
  </si>
  <si>
    <t>ВСЕГО, СТОИМОСТЬ ПУСКОНАЛАДОЧНЫХ РАБОТ -</t>
  </si>
  <si>
    <t>.   СМЕТНАЯ ПРИБЫЛЬ - (%=40 - по стр. 4, 5)</t>
  </si>
  <si>
    <t>.   НАКЛАДНЫЕ РАСХОДЫ - (%=68 - по стр. 4, 5)</t>
  </si>
  <si>
    <t>СТОИМОСТЬ ПУСКОНАЛАДОЧНЫХ РАБОТ -</t>
  </si>
  <si>
    <t>ВСЕГО, СТОИМОСТЬ ПЕРЕВОЗКИ ГРУЗОВ -</t>
  </si>
  <si>
    <t>.   В Т.Ч. СМЕТНАЯ ПРИБЫЛЬ -</t>
  </si>
  <si>
    <t>.   В Т.Ч. НАКЛАДНЫЕ РАСХОДЫ -</t>
  </si>
  <si>
    <t>СТОИМОСТЬ ПЕРЕВОЗКИ ГРУЗОВ -</t>
  </si>
  <si>
    <t>ВСЕГО, СТОИМОСТЬ РЕСТАВРАЦИОННЫХ РАБОТ -</t>
  </si>
  <si>
    <t>.       МАТЕРИАЛОВ -</t>
  </si>
  <si>
    <t>.     В ТОМ ЧИСЛЕ:</t>
  </si>
  <si>
    <t>СТОИМОСТЬ РЕСТАВРАЦИОННЫХ РАБОТ -</t>
  </si>
  <si>
    <t>ВСЕГО, СТОИМОСТЬ ГОРНОПРОХОДЧЕСКИХ РАБОТ -</t>
  </si>
  <si>
    <t>СТОИМОСТЬ ГОРНОПРОХОДЧЕСКИХ РАБОТ -</t>
  </si>
  <si>
    <t>ВСЕГО, СТОИМОСТЬ БУРО-ВЗРЫВНЫХ РАБОТ -</t>
  </si>
  <si>
    <t>СТОИМОСТЬ БУРО-ВЗРЫВНЫХ РАБОТ -</t>
  </si>
  <si>
    <t>ВСЕГО, СТОИМОСТЬ САНТЕХНИЧЕСКИХ РАБОТ -</t>
  </si>
  <si>
    <t>. ШЕФМОНТАЖ -</t>
  </si>
  <si>
    <t>. СДАЧА И ИСПЫТАНИЕ -</t>
  </si>
  <si>
    <t>СТОИМОСТЬ САНТЕХНИЧЕСКИХ РАБОТ -</t>
  </si>
  <si>
    <t>ВСЕГО, СТОИМОСТЬ МЕТАЛЛОМОНТАЖНЫХ РАБОТ -</t>
  </si>
  <si>
    <t>СТОИМОСТЬ МЕТАЛЛОМОНТАЖНЫХ РАБОТ -</t>
  </si>
  <si>
    <t>пнр</t>
  </si>
  <si>
    <t>ВСЕГО, СТОИМОСТЬ ОБЩЕСТРОИТЕЛЬНЫХ РАБОТ -</t>
  </si>
  <si>
    <t>.   СМЕТНАЯ ПРИБЫЛЬ - (%=60 - по стр. 1)</t>
  </si>
  <si>
    <t>.   НАКЛАДНЫЕ РАСХОДЫ - (%=113 - по стр. 1)</t>
  </si>
  <si>
    <t>СТОИМОСТЬ ОБЩЕСТРОИТЕЛЬНЫХ РАБОТ -</t>
  </si>
  <si>
    <t>ВСЕГО, СТОИМОСТЬ МОНТАЖНЫХ РАБОТ -</t>
  </si>
  <si>
    <t>.   СМЕТНАЯ ПРИБЫЛЬ - (%=65 - по стр. 2, 3)</t>
  </si>
  <si>
    <t>.   НАКЛАДНЫЕ РАСХОДЫ - (%=100 - по стр. 2, 3)</t>
  </si>
  <si>
    <t>. МАТЕРИАЛЬНЫЕ РЕСУРСЫ НЕ УЧТЕННЫЕ В РАСЦЕНКАХ -</t>
  </si>
  <si>
    <t>. КОСВЕННЫЕ РАСХОДЫ -</t>
  </si>
  <si>
    <t>. ОТКЛОНЕНИЕ ПО ЗАРАБОТНОЙ ПЛАТЕ -</t>
  </si>
  <si>
    <t>СТОИМОСТЬ МОНТАЖНЫХ РАБОТ -</t>
  </si>
  <si>
    <t>ВСЕГО, СТОИМОСТЬ ОБОРУДОВАНИЯ -</t>
  </si>
  <si>
    <t>. ШЕФМОНТАЖ ПО ОБОРУДОВАНИЮ -</t>
  </si>
  <si>
    <t>.   ЗАГОТОВИТЕЛЬНО-СКЛАДСКИЕ РАСХОДЫ -</t>
  </si>
  <si>
    <t>.   НАЦЕНКА СНАБА -</t>
  </si>
  <si>
    <t>.   КОМПЛЕКТАЦИЯ -</t>
  </si>
  <si>
    <t>.   ТРАНСПОРТНЫЕ РАСХОДЫ -</t>
  </si>
  <si>
    <t>.   ТАРА И УПАКОВКА -</t>
  </si>
  <si>
    <t>.   ЗАПАСНЫЕ ЧАСТИ -</t>
  </si>
  <si>
    <t>СТОИМОСТЬ ОБОРУДОВАНИЯ -</t>
  </si>
  <si>
    <t>.    ИТОГО  ПО  СМЕТЕ</t>
  </si>
  <si>
    <t>Plan_ZPM</t>
  </si>
  <si>
    <t>СП от ЗПМ</t>
  </si>
  <si>
    <t>Plan_ZPR</t>
  </si>
  <si>
    <t>СП от ЗПР</t>
  </si>
  <si>
    <t>Plan</t>
  </si>
  <si>
    <t>Сметная прибыль</t>
  </si>
  <si>
    <t>Nakl_ZPM</t>
  </si>
  <si>
    <t>НР от ЗПМ</t>
  </si>
  <si>
    <t>Nakl_ZPR</t>
  </si>
  <si>
    <t>НР от ЗПР</t>
  </si>
  <si>
    <t>Nakl</t>
  </si>
  <si>
    <t>Накладные расходы</t>
  </si>
  <si>
    <t>в т.ч. Ненормированная оплата механизаторов</t>
  </si>
  <si>
    <t>в т.ч. Ненормированная стоимость эксплуатации машин</t>
  </si>
  <si>
    <t>в т.ч. Ненормированная з.п. рабочих</t>
  </si>
  <si>
    <t>IsMater</t>
  </si>
  <si>
    <t>NenormMatOtZPR</t>
  </si>
  <si>
    <t>в т.ч. Вспомогательные ненормируемые материалы</t>
  </si>
  <si>
    <t>Материалы</t>
  </si>
  <si>
    <t>в т.ч. зарплата машинистов</t>
  </si>
  <si>
    <t>Эксплуатация машин</t>
  </si>
  <si>
    <t>Зарплата рабочих</t>
  </si>
  <si>
    <t>IsZPM</t>
  </si>
  <si>
    <t>sum_b</t>
  </si>
  <si>
    <t>IsZPR</t>
  </si>
  <si>
    <t>sum</t>
  </si>
  <si>
    <t>Ц101-13-001-02
Присоединение с количеством взаимосвязанных устройств до 5 шт., 1 присоединение</t>
  </si>
  <si>
    <t>5.</t>
  </si>
  <si>
    <t>Ц102-01-003-01
Автоматизированная система управления III категории технической сложности с количеством каналов (Кобщ) 2, 1 система</t>
  </si>
  <si>
    <t>4.</t>
  </si>
  <si>
    <t xml:space="preserve">   Начисления: Н17= 2</t>
  </si>
  <si>
    <t>Ц08-03-574-02
Разводка по устройствам и подключение жил кабелей или проводов сечением до 16 мм2, 100 жил</t>
  </si>
  <si>
    <t>3.</t>
  </si>
  <si>
    <t>Ц08-03-574-05
Разводка по устройствам и подключение жил кабелей или проводов сечением до 95 мм2, 100 жил</t>
  </si>
  <si>
    <t>2.</t>
  </si>
  <si>
    <t>Е33-04-031-03
Установка оборудования пунктов секционирования на железобетонных стойках опор ВЛ, 1 пункт</t>
  </si>
  <si>
    <t>1.</t>
  </si>
  <si>
    <t>Глобальные начисления: Н3= 1.2, Н4= 1.2, Н5= 1.2</t>
  </si>
  <si>
    <t>всего</t>
  </si>
  <si>
    <t>на ед.</t>
  </si>
  <si>
    <t>в т.ч. опл. труда мех.</t>
  </si>
  <si>
    <t>оплата труда осн. раб.</t>
  </si>
  <si>
    <t>обслуж. машины</t>
  </si>
  <si>
    <t>экс. маш.</t>
  </si>
  <si>
    <t>Затр. труда рабочих, не зан. обсл. машин, чел-ч</t>
  </si>
  <si>
    <t>Общая стоимость, руб.</t>
  </si>
  <si>
    <t>Стоим. ед., руб.</t>
  </si>
  <si>
    <t>Количе-ство</t>
  </si>
  <si>
    <t>Шифр и № позиции норматива, Наименование работ и затрат, Единица измерения</t>
  </si>
  <si>
    <t>№ поз</t>
  </si>
  <si>
    <t>Составлена в текущих ценах на 12.2017 г. по НБ: "ТСНБ-2001 Республики Коми (эталон) в ред.2014г. (по приказу Минстроя России № 937/пр)".</t>
  </si>
  <si>
    <t>тыс. руб.</t>
  </si>
  <si>
    <t>Сметная заработная плата:</t>
  </si>
  <si>
    <t>тыс.чел.ч</t>
  </si>
  <si>
    <t>Hормативная трудоемкость:</t>
  </si>
  <si>
    <t>монтажных работ:</t>
  </si>
  <si>
    <t>Сметная стоимость:</t>
  </si>
  <si>
    <t>на Монтаж высоковольтных  приборов учета электроэнергии</t>
  </si>
  <si>
    <t>(Локальный сметный расчет)</t>
  </si>
  <si>
    <t>ЛОКАЛЬНАЯ СМЕТА № 8</t>
  </si>
  <si>
    <t>Узлы учета электроэнергии (частный сектор)</t>
  </si>
  <si>
    <t xml:space="preserve">Объект: </t>
  </si>
  <si>
    <t>Создание узлов учета электроэнергии</t>
  </si>
  <si>
    <t xml:space="preserve">Стройка: </t>
  </si>
  <si>
    <t>Форма 4</t>
  </si>
  <si>
    <t>ПК РИК (вер.1.3.170718) тел./факс (495) 347-33-01</t>
  </si>
  <si>
    <t>&lt; 13 * 1 * 8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</si>
</sst>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;\-General;"/>
    <numFmt numFmtId="165" formatCode="#,##0.##;\-#,##0.##;#\ ##"/>
    <numFmt numFmtId="166" formatCode="#,##0.00;\-#,##0.00;"/>
    <numFmt numFmtId="167" formatCode="##0"/>
  </numFmts>
  <fonts count="8" x14ac:knownFonts="1">
    <font>
      <sz val="11"/>
      <color theme="1"/>
      <name val="Calibri"/>
      <family val="2"/>
      <charset val="204"/>
      <scheme val="minor"/>
    </font>
    <font>
      <sz val="1"/>
      <name val="Verdana"/>
      <family val="2"/>
      <charset val="204"/>
    </font>
    <font>
      <i/>
      <sz val="8"/>
      <name val="Verdana"/>
      <family val="2"/>
      <charset val="204"/>
    </font>
    <font>
      <b/>
      <sz val="8"/>
      <name val="Verdana"/>
      <family val="2"/>
      <charset val="204"/>
    </font>
    <font>
      <b/>
      <u/>
      <sz val="8"/>
      <name val="Verdana"/>
      <family val="2"/>
      <charset val="204"/>
    </font>
    <font>
      <sz val="8"/>
      <color indexed="9"/>
      <name val="Verdana"/>
      <family val="2"/>
      <charset val="204"/>
    </font>
    <font>
      <u/>
      <sz val="8"/>
      <name val="Verdana"/>
      <family val="2"/>
      <charset val="204"/>
    </font>
    <font>
      <sz val="8"/>
      <color indexed="8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0" fillId="0" borderId="0" xfId="0" applyNumberFormat="1" applyFont="1" applyAlignment="1" applyProtection="1">
      <alignment horizontal="right" vertical="top" wrapText="1"/>
      <protection locked="0"/>
    </xf>
    <xf numFmtId="164" fontId="1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center" vertical="top"/>
      <protection locked="0"/>
    </xf>
    <xf numFmtId="49" fontId="0" fillId="0" borderId="1" xfId="0" applyNumberFormat="1" applyFont="1" applyBorder="1" applyAlignment="1" applyProtection="1">
      <alignment horizontal="left" vertical="top"/>
      <protection locked="0"/>
    </xf>
    <xf numFmtId="49" fontId="0" fillId="0" borderId="0" xfId="0" applyNumberFormat="1" applyFont="1" applyAlignment="1" applyProtection="1">
      <alignment horizontal="right" vertical="top"/>
      <protection locked="0"/>
    </xf>
    <xf numFmtId="165" fontId="3" fillId="0" borderId="0" xfId="0" applyNumberFormat="1" applyFont="1" applyAlignment="1" applyProtection="1">
      <alignment horizontal="right" vertical="top"/>
      <protection locked="0"/>
    </xf>
    <xf numFmtId="166" fontId="3" fillId="0" borderId="0" xfId="0" applyNumberFormat="1" applyFont="1" applyAlignment="1" applyProtection="1">
      <alignment horizontal="right" vertical="top"/>
      <protection locked="0"/>
    </xf>
    <xf numFmtId="164" fontId="3" fillId="0" borderId="0" xfId="0" applyNumberFormat="1" applyFont="1" applyAlignment="1" applyProtection="1">
      <alignment horizontal="right" vertical="top"/>
      <protection locked="0"/>
    </xf>
    <xf numFmtId="164" fontId="3" fillId="0" borderId="0" xfId="0" applyNumberFormat="1" applyFont="1" applyAlignment="1" applyProtection="1">
      <alignment horizontal="right" vertical="top" wrapText="1"/>
      <protection locked="0"/>
    </xf>
    <xf numFmtId="0" fontId="3" fillId="0" borderId="0" xfId="0" applyNumberFormat="1" applyFont="1" applyAlignment="1" applyProtection="1">
      <alignment horizontal="left" vertical="top" wrapText="1"/>
      <protection locked="0"/>
    </xf>
    <xf numFmtId="164" fontId="0" fillId="2" borderId="0" xfId="0" applyNumberFormat="1" applyFont="1" applyFill="1" applyAlignment="1" applyProtection="1">
      <alignment horizontal="right" vertical="top" wrapText="1"/>
      <protection locked="0"/>
    </xf>
    <xf numFmtId="164" fontId="0" fillId="0" borderId="0" xfId="0" applyNumberFormat="1" applyAlignment="1" applyProtection="1">
      <alignment horizontal="right" vertical="top" wrapText="1"/>
      <protection locked="0"/>
    </xf>
    <xf numFmtId="165" fontId="3" fillId="0" borderId="0" xfId="0" applyNumberFormat="1" applyFont="1" applyAlignment="1" applyProtection="1">
      <alignment horizontal="right" vertical="top"/>
      <protection locked="0"/>
    </xf>
    <xf numFmtId="166" fontId="3" fillId="0" borderId="0" xfId="0" applyNumberFormat="1" applyFont="1" applyAlignment="1" applyProtection="1">
      <alignment horizontal="right" vertical="top"/>
      <protection locked="0"/>
    </xf>
    <xf numFmtId="164" fontId="0" fillId="0" borderId="0" xfId="0" applyNumberFormat="1" applyFont="1" applyAlignment="1" applyProtection="1">
      <alignment horizontal="right" vertical="top" wrapText="1"/>
      <protection locked="0"/>
    </xf>
    <xf numFmtId="164" fontId="3" fillId="0" borderId="0" xfId="0" applyNumberFormat="1" applyFont="1" applyAlignment="1" applyProtection="1">
      <alignment horizontal="right" vertical="top" wrapText="1"/>
      <protection locked="0"/>
    </xf>
    <xf numFmtId="164" fontId="4" fillId="0" borderId="0" xfId="0" applyNumberFormat="1" applyFont="1" applyAlignment="1" applyProtection="1">
      <alignment horizontal="right" vertical="top"/>
      <protection locked="0"/>
    </xf>
    <xf numFmtId="166" fontId="4" fillId="0" borderId="0" xfId="0" applyNumberFormat="1" applyFont="1" applyAlignment="1" applyProtection="1">
      <alignment horizontal="right" vertical="top"/>
      <protection locked="0"/>
    </xf>
    <xf numFmtId="164" fontId="0" fillId="0" borderId="2" xfId="0" applyNumberFormat="1" applyFont="1" applyBorder="1" applyAlignment="1" applyProtection="1">
      <alignment horizontal="right" vertical="top" wrapText="1"/>
      <protection locked="0"/>
    </xf>
    <xf numFmtId="49" fontId="0" fillId="0" borderId="0" xfId="0" applyNumberFormat="1" applyFont="1" applyAlignment="1" applyProtection="1">
      <alignment horizontal="left" vertical="top" wrapText="1"/>
      <protection locked="0"/>
    </xf>
    <xf numFmtId="166" fontId="0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164" fontId="5" fillId="0" borderId="0" xfId="0" applyNumberFormat="1" applyFont="1" applyAlignment="1" applyProtection="1">
      <alignment horizontal="right" vertical="top" wrapText="1"/>
      <protection locked="0"/>
    </xf>
    <xf numFmtId="166" fontId="0" fillId="0" borderId="0" xfId="0" applyNumberFormat="1" applyFont="1" applyAlignment="1" applyProtection="1">
      <alignment horizontal="right" vertical="top" wrapText="1"/>
      <protection locked="0"/>
    </xf>
    <xf numFmtId="164" fontId="6" fillId="0" borderId="0" xfId="0" applyNumberFormat="1" applyFont="1" applyAlignment="1" applyProtection="1">
      <alignment horizontal="right" vertical="top" wrapText="1"/>
      <protection locked="0"/>
    </xf>
    <xf numFmtId="166" fontId="6" fillId="0" borderId="0" xfId="0" applyNumberFormat="1" applyFont="1" applyAlignment="1" applyProtection="1">
      <alignment horizontal="right" vertical="top" wrapText="1"/>
      <protection locked="0"/>
    </xf>
    <xf numFmtId="49" fontId="0" fillId="0" borderId="0" xfId="0" applyNumberFormat="1" applyFont="1" applyAlignment="1" applyProtection="1">
      <alignment horizontal="left" vertical="top" wrapText="1"/>
      <protection locked="0"/>
    </xf>
    <xf numFmtId="49" fontId="0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49" fontId="3" fillId="0" borderId="0" xfId="0" applyNumberFormat="1" applyFont="1" applyAlignment="1" applyProtection="1">
      <alignment horizontal="left" vertical="top"/>
      <protection locked="0"/>
    </xf>
    <xf numFmtId="167" fontId="0" fillId="0" borderId="3" xfId="0" applyNumberFormat="1" applyFont="1" applyBorder="1" applyAlignment="1" applyProtection="1">
      <alignment horizontal="center" vertical="top" wrapText="1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49" fontId="0" fillId="0" borderId="5" xfId="0" applyNumberFormat="1" applyFont="1" applyBorder="1" applyAlignment="1" applyProtection="1">
      <alignment horizontal="center" vertical="center" wrapText="1"/>
      <protection locked="0"/>
    </xf>
    <xf numFmtId="49" fontId="0" fillId="0" borderId="6" xfId="0" applyNumberFormat="1" applyFont="1" applyBorder="1" applyAlignment="1" applyProtection="1">
      <alignment horizontal="center" vertical="center" wrapText="1"/>
      <protection locked="0"/>
    </xf>
    <xf numFmtId="49" fontId="0" fillId="0" borderId="7" xfId="0" applyNumberFormat="1" applyFont="1" applyBorder="1" applyAlignment="1" applyProtection="1">
      <alignment horizontal="center" vertical="center" wrapText="1"/>
      <protection locked="0"/>
    </xf>
    <xf numFmtId="49" fontId="0" fillId="0" borderId="8" xfId="0" applyNumberFormat="1" applyFont="1" applyBorder="1" applyAlignment="1" applyProtection="1">
      <alignment horizontal="center" vertical="center" wrapText="1"/>
      <protection locked="0"/>
    </xf>
    <xf numFmtId="49" fontId="0" fillId="0" borderId="9" xfId="0" applyNumberFormat="1" applyFont="1" applyBorder="1" applyAlignment="1" applyProtection="1">
      <alignment horizontal="center" vertical="center" wrapText="1"/>
      <protection locked="0"/>
    </xf>
    <xf numFmtId="49" fontId="0" fillId="0" borderId="10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Font="1" applyAlignment="1" applyProtection="1">
      <alignment horizontal="left" vertical="top"/>
      <protection locked="0"/>
    </xf>
    <xf numFmtId="164" fontId="3" fillId="0" borderId="0" xfId="0" applyNumberFormat="1" applyFont="1" applyAlignment="1" applyProtection="1">
      <alignment horizontal="right" vertical="top"/>
      <protection locked="0"/>
    </xf>
    <xf numFmtId="49" fontId="0" fillId="0" borderId="0" xfId="0" applyNumberFormat="1" applyFont="1" applyAlignment="1" applyProtection="1">
      <alignment horizontal="right" vertical="top" wrapText="1"/>
      <protection locked="0"/>
    </xf>
    <xf numFmtId="49" fontId="0" fillId="0" borderId="0" xfId="0" applyNumberFormat="1" applyFont="1" applyAlignment="1" applyProtection="1">
      <alignment horizontal="center" vertical="top" wrapText="1"/>
      <protection locked="0"/>
    </xf>
    <xf numFmtId="49" fontId="3" fillId="0" borderId="0" xfId="0" applyNumberFormat="1" applyFont="1" applyAlignment="1" applyProtection="1">
      <alignment horizontal="center" vertical="top" wrapText="1"/>
      <protection locked="0"/>
    </xf>
    <xf numFmtId="49" fontId="7" fillId="0" borderId="0" xfId="0" applyNumberFormat="1" applyFont="1" applyAlignment="1" applyProtection="1">
      <alignment horizontal="right" vertical="top"/>
      <protection locked="0"/>
    </xf>
    <xf numFmtId="49" fontId="7" fillId="0" borderId="0" xfId="0" applyNumberFormat="1" applyFont="1" applyAlignment="1" applyProtection="1">
      <alignment horizontal="left" vertical="top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IK\SM_R\WR\TmpForms\Forma4_8245ac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4"/>
      <sheetName val="Базовые цены за единицу без нач"/>
      <sheetName val="Текущие цены за единицу"/>
      <sheetName val="Текущие цены с учетом расхода"/>
      <sheetName val="Начисления"/>
      <sheetName val="Определители"/>
      <sheetName val="Текущие концовки"/>
    </sheetNames>
    <sheetDataSet>
      <sheetData sheetId="0"/>
      <sheetData sheetId="1"/>
      <sheetData sheetId="2">
        <row r="6">
          <cell r="B6">
            <v>22384.07</v>
          </cell>
          <cell r="C6">
            <v>10208.69</v>
          </cell>
          <cell r="D6">
            <v>12175.38</v>
          </cell>
          <cell r="E6">
            <v>3158.52</v>
          </cell>
        </row>
        <row r="7">
          <cell r="B7">
            <v>24371.02</v>
          </cell>
          <cell r="C7">
            <v>22390.25</v>
          </cell>
          <cell r="D7">
            <v>404.65</v>
          </cell>
          <cell r="E7">
            <v>12.3</v>
          </cell>
        </row>
        <row r="8">
          <cell r="B8">
            <v>13584.04</v>
          </cell>
          <cell r="C8">
            <v>12757.66</v>
          </cell>
          <cell r="D8">
            <v>219.64</v>
          </cell>
          <cell r="E8">
            <v>4.0999999999999996</v>
          </cell>
        </row>
        <row r="9">
          <cell r="B9">
            <v>12611.84</v>
          </cell>
          <cell r="C9">
            <v>12611.84</v>
          </cell>
          <cell r="D9">
            <v>0</v>
          </cell>
          <cell r="E9">
            <v>0</v>
          </cell>
        </row>
        <row r="10">
          <cell r="B10">
            <v>21899.32</v>
          </cell>
          <cell r="C10">
            <v>21899.32</v>
          </cell>
          <cell r="D10">
            <v>0</v>
          </cell>
          <cell r="E10">
            <v>0</v>
          </cell>
        </row>
      </sheetData>
      <sheetData sheetId="3">
        <row r="6">
          <cell r="B6">
            <v>22384.07</v>
          </cell>
          <cell r="C6">
            <v>10208.69</v>
          </cell>
          <cell r="D6">
            <v>12175.38</v>
          </cell>
          <cell r="E6">
            <v>3158.52</v>
          </cell>
          <cell r="F6">
            <v>0</v>
          </cell>
          <cell r="I6">
            <v>34.308</v>
          </cell>
          <cell r="K6">
            <v>10.14</v>
          </cell>
          <cell r="N6">
            <v>15104.95</v>
          </cell>
          <cell r="O6">
            <v>8020.33</v>
          </cell>
          <cell r="P6">
            <v>11535.82</v>
          </cell>
          <cell r="Q6">
            <v>3569.13</v>
          </cell>
          <cell r="R6">
            <v>6125.21</v>
          </cell>
          <cell r="S6">
            <v>1895.11</v>
          </cell>
        </row>
        <row r="7">
          <cell r="B7">
            <v>4874.2</v>
          </cell>
          <cell r="C7">
            <v>4478.05</v>
          </cell>
          <cell r="D7">
            <v>80.930000000000007</v>
          </cell>
          <cell r="E7">
            <v>2.46</v>
          </cell>
          <cell r="F7">
            <v>315.22000000000003</v>
          </cell>
          <cell r="I7">
            <v>14.616</v>
          </cell>
          <cell r="K7">
            <v>7.1999999999999998E-3</v>
          </cell>
          <cell r="N7">
            <v>4480.51</v>
          </cell>
          <cell r="O7">
            <v>2912.33</v>
          </cell>
          <cell r="P7">
            <v>4478.05</v>
          </cell>
          <cell r="Q7">
            <v>2.46</v>
          </cell>
          <cell r="R7">
            <v>2910.73</v>
          </cell>
          <cell r="S7">
            <v>1.6</v>
          </cell>
        </row>
        <row r="8">
          <cell r="B8">
            <v>5433.62</v>
          </cell>
          <cell r="C8">
            <v>5103.0600000000004</v>
          </cell>
          <cell r="D8">
            <v>87.86</v>
          </cell>
          <cell r="E8">
            <v>1.64</v>
          </cell>
          <cell r="F8">
            <v>242.7</v>
          </cell>
          <cell r="I8">
            <v>16.655999999999999</v>
          </cell>
          <cell r="K8">
            <v>4.7999999999999996E-3</v>
          </cell>
          <cell r="N8">
            <v>5104.7</v>
          </cell>
          <cell r="O8">
            <v>3318.06</v>
          </cell>
          <cell r="P8">
            <v>5103.0600000000004</v>
          </cell>
          <cell r="Q8">
            <v>1.64</v>
          </cell>
          <cell r="R8">
            <v>3316.99</v>
          </cell>
          <cell r="S8">
            <v>1.07</v>
          </cell>
        </row>
        <row r="9">
          <cell r="B9">
            <v>12611.84</v>
          </cell>
          <cell r="C9">
            <v>12611.84</v>
          </cell>
          <cell r="D9">
            <v>0</v>
          </cell>
          <cell r="E9">
            <v>0</v>
          </cell>
          <cell r="F9">
            <v>0</v>
          </cell>
          <cell r="I9">
            <v>25.2</v>
          </cell>
          <cell r="K9">
            <v>0</v>
          </cell>
          <cell r="N9">
            <v>8576.0499999999993</v>
          </cell>
          <cell r="O9">
            <v>5044.74</v>
          </cell>
          <cell r="P9">
            <v>8576.0499999999993</v>
          </cell>
          <cell r="Q9">
            <v>0</v>
          </cell>
          <cell r="R9">
            <v>5044.74</v>
          </cell>
          <cell r="S9">
            <v>0</v>
          </cell>
        </row>
        <row r="10">
          <cell r="B10">
            <v>21899.32</v>
          </cell>
          <cell r="C10">
            <v>21899.32</v>
          </cell>
          <cell r="D10">
            <v>0</v>
          </cell>
          <cell r="E10">
            <v>0</v>
          </cell>
          <cell r="F10">
            <v>0</v>
          </cell>
          <cell r="I10">
            <v>48.6</v>
          </cell>
          <cell r="K10">
            <v>0</v>
          </cell>
          <cell r="N10">
            <v>14891.54</v>
          </cell>
          <cell r="O10">
            <v>8759.73</v>
          </cell>
          <cell r="P10">
            <v>14891.54</v>
          </cell>
          <cell r="Q10">
            <v>0</v>
          </cell>
          <cell r="R10">
            <v>8759.73</v>
          </cell>
          <cell r="S10">
            <v>0</v>
          </cell>
        </row>
      </sheetData>
      <sheetData sheetId="4"/>
      <sheetData sheetId="5"/>
      <sheetData sheetId="6">
        <row r="7">
          <cell r="F7">
            <v>67203.05</v>
          </cell>
          <cell r="G7">
            <v>54300.959999999999</v>
          </cell>
          <cell r="H7">
            <v>12344.17</v>
          </cell>
          <cell r="I7">
            <v>3162.62</v>
          </cell>
          <cell r="J7">
            <v>139.38</v>
          </cell>
          <cell r="K7">
            <v>10.151999999999999</v>
          </cell>
          <cell r="L7">
            <v>557.91999999999996</v>
          </cell>
        </row>
        <row r="8">
          <cell r="F8">
            <v>0</v>
          </cell>
          <cell r="G8">
            <v>0</v>
          </cell>
          <cell r="H8">
            <v>0</v>
          </cell>
          <cell r="J8">
            <v>0</v>
          </cell>
          <cell r="L8">
            <v>0</v>
          </cell>
        </row>
        <row r="9">
          <cell r="F9" t="e">
            <v>#NAME?</v>
          </cell>
        </row>
        <row r="10">
          <cell r="F10" t="e">
            <v>#NAME?</v>
          </cell>
        </row>
        <row r="11">
          <cell r="F11" t="e">
            <v>#NAME?</v>
          </cell>
        </row>
        <row r="12">
          <cell r="F12" t="e">
            <v>#NAME?</v>
          </cell>
        </row>
        <row r="13">
          <cell r="F13" t="e">
            <v>#NAME?</v>
          </cell>
        </row>
        <row r="14">
          <cell r="F14" t="e">
            <v>#NAME?</v>
          </cell>
        </row>
        <row r="15">
          <cell r="F15" t="e">
            <v>#NAME?</v>
          </cell>
        </row>
        <row r="16">
          <cell r="F16" t="e">
            <v>#NAME?</v>
          </cell>
        </row>
        <row r="17">
          <cell r="F17" t="e">
            <v>#NAME?</v>
          </cell>
        </row>
        <row r="18">
          <cell r="F18">
            <v>10307.82</v>
          </cell>
          <cell r="G18">
            <v>9581.11</v>
          </cell>
          <cell r="H18">
            <v>168.79</v>
          </cell>
          <cell r="I18">
            <v>4.0999999999999996</v>
          </cell>
          <cell r="J18">
            <v>31.271999999999998</v>
          </cell>
          <cell r="K18">
            <v>1.2E-2</v>
          </cell>
          <cell r="L18">
            <v>557.91999999999996</v>
          </cell>
        </row>
        <row r="20">
          <cell r="G20">
            <v>0</v>
          </cell>
        </row>
        <row r="21">
          <cell r="F21">
            <v>0</v>
          </cell>
        </row>
        <row r="22">
          <cell r="F22" t="e">
            <v>#NAME?</v>
          </cell>
        </row>
        <row r="23">
          <cell r="F23">
            <v>0</v>
          </cell>
        </row>
        <row r="24">
          <cell r="F24">
            <v>9585.2099999999991</v>
          </cell>
        </row>
        <row r="25">
          <cell r="F25">
            <v>6230.39</v>
          </cell>
        </row>
        <row r="26">
          <cell r="F26" t="e">
            <v>#NAME?</v>
          </cell>
        </row>
        <row r="27">
          <cell r="F27">
            <v>26123.42</v>
          </cell>
        </row>
        <row r="28">
          <cell r="F28">
            <v>22384.07</v>
          </cell>
          <cell r="G28">
            <v>10208.69</v>
          </cell>
          <cell r="H28">
            <v>12175.38</v>
          </cell>
          <cell r="I28">
            <v>3158.52</v>
          </cell>
          <cell r="J28">
            <v>34.308</v>
          </cell>
          <cell r="K28">
            <v>10.14</v>
          </cell>
          <cell r="L28">
            <v>0</v>
          </cell>
        </row>
        <row r="30">
          <cell r="F30" t="e">
            <v>#NAME?</v>
          </cell>
        </row>
        <row r="31">
          <cell r="F31">
            <v>0</v>
          </cell>
        </row>
        <row r="32">
          <cell r="F32">
            <v>15104.95</v>
          </cell>
        </row>
        <row r="33">
          <cell r="F33">
            <v>8020.33</v>
          </cell>
        </row>
        <row r="34">
          <cell r="F34">
            <v>45509.35</v>
          </cell>
        </row>
        <row r="35"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J40">
            <v>0</v>
          </cell>
          <cell r="L40">
            <v>0</v>
          </cell>
        </row>
        <row r="42">
          <cell r="F42">
            <v>0</v>
          </cell>
          <cell r="G42">
            <v>0</v>
          </cell>
          <cell r="H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 t="e">
            <v>#NAME?</v>
          </cell>
        </row>
        <row r="47">
          <cell r="F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J48">
            <v>0</v>
          </cell>
          <cell r="L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  <cell r="G53">
            <v>0</v>
          </cell>
          <cell r="H53">
            <v>0</v>
          </cell>
          <cell r="J53">
            <v>0</v>
          </cell>
          <cell r="L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J58">
            <v>0</v>
          </cell>
          <cell r="L58">
            <v>0</v>
          </cell>
        </row>
        <row r="60">
          <cell r="F60" t="e">
            <v>#NAME?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  <cell r="G65">
            <v>0</v>
          </cell>
          <cell r="H65">
            <v>0</v>
          </cell>
          <cell r="J65">
            <v>0</v>
          </cell>
          <cell r="L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34511.160000000003</v>
          </cell>
          <cell r="G71">
            <v>34511.160000000003</v>
          </cell>
          <cell r="H71">
            <v>0</v>
          </cell>
          <cell r="J71">
            <v>73.8</v>
          </cell>
          <cell r="L71">
            <v>0</v>
          </cell>
        </row>
        <row r="72">
          <cell r="F72">
            <v>23467.59</v>
          </cell>
        </row>
        <row r="73">
          <cell r="F73">
            <v>13804.47</v>
          </cell>
        </row>
        <row r="74">
          <cell r="F74">
            <v>71783.22</v>
          </cell>
        </row>
        <row r="75">
          <cell r="F75">
            <v>0</v>
          </cell>
          <cell r="G75">
            <v>0</v>
          </cell>
          <cell r="H75">
            <v>0</v>
          </cell>
          <cell r="J75">
            <v>0</v>
          </cell>
          <cell r="L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J80">
            <v>0</v>
          </cell>
          <cell r="L80">
            <v>0</v>
          </cell>
        </row>
        <row r="81">
          <cell r="F81">
            <v>0</v>
          </cell>
        </row>
        <row r="82">
          <cell r="G82">
            <v>0</v>
          </cell>
          <cell r="H82">
            <v>0</v>
          </cell>
          <cell r="J82">
            <v>0</v>
          </cell>
          <cell r="L82">
            <v>0</v>
          </cell>
        </row>
        <row r="83">
          <cell r="F83">
            <v>0</v>
          </cell>
        </row>
        <row r="84">
          <cell r="F84">
            <v>48157.75</v>
          </cell>
        </row>
        <row r="85">
          <cell r="F85">
            <v>28055.19</v>
          </cell>
        </row>
        <row r="86">
          <cell r="F86">
            <v>0</v>
          </cell>
          <cell r="L86">
            <v>0</v>
          </cell>
        </row>
        <row r="87">
          <cell r="F87">
            <v>159.68</v>
          </cell>
          <cell r="L87">
            <v>159.68</v>
          </cell>
        </row>
        <row r="88">
          <cell r="F88">
            <v>54300.959999999999</v>
          </cell>
        </row>
        <row r="89">
          <cell r="F89">
            <v>3162.62</v>
          </cell>
        </row>
        <row r="90">
          <cell r="F90">
            <v>57463.58</v>
          </cell>
        </row>
        <row r="91">
          <cell r="J91">
            <v>139.38</v>
          </cell>
        </row>
        <row r="92">
          <cell r="J92">
            <v>10.151999999999999</v>
          </cell>
        </row>
        <row r="93">
          <cell r="J93">
            <v>149.53200000000001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7"/>
  <sheetViews>
    <sheetView tabSelected="1" workbookViewId="0">
      <selection activeCell="A8" sqref="A8"/>
    </sheetView>
  </sheetViews>
  <sheetFormatPr defaultRowHeight="15" x14ac:dyDescent="0.25"/>
  <cols>
    <col min="1" max="1" width="4.140625" style="1" customWidth="1"/>
    <col min="2" max="2" width="47.85546875" style="1" customWidth="1"/>
    <col min="3" max="3" width="9.42578125" style="1" customWidth="1"/>
    <col min="4" max="5" width="12" style="1" customWidth="1"/>
    <col min="6" max="6" width="17.7109375" style="1" customWidth="1"/>
    <col min="7" max="8" width="12" style="1" customWidth="1"/>
    <col min="9" max="9" width="9" style="1" customWidth="1"/>
    <col min="10" max="10" width="12" style="1" customWidth="1"/>
    <col min="11" max="12" width="9.140625" style="1" hidden="1" customWidth="1"/>
    <col min="13" max="13" width="9.140625" style="1"/>
    <col min="14" max="14" width="9.140625" style="1" hidden="1" customWidth="1"/>
    <col min="15" max="15" width="9.140625" style="1"/>
    <col min="16" max="17" width="90.7109375" style="1" hidden="1" customWidth="1"/>
    <col min="18" max="18" width="100.7109375" style="1" hidden="1" customWidth="1"/>
    <col min="19" max="256" width="9.140625" style="1"/>
    <col min="257" max="257" width="4.140625" style="1" customWidth="1"/>
    <col min="258" max="258" width="47.85546875" style="1" customWidth="1"/>
    <col min="259" max="259" width="9.42578125" style="1" customWidth="1"/>
    <col min="260" max="261" width="12" style="1" customWidth="1"/>
    <col min="262" max="262" width="17.7109375" style="1" customWidth="1"/>
    <col min="263" max="264" width="12" style="1" customWidth="1"/>
    <col min="265" max="265" width="9" style="1" customWidth="1"/>
    <col min="266" max="266" width="12" style="1" customWidth="1"/>
    <col min="267" max="268" width="0" style="1" hidden="1" customWidth="1"/>
    <col min="269" max="269" width="9.140625" style="1"/>
    <col min="270" max="270" width="0" style="1" hidden="1" customWidth="1"/>
    <col min="271" max="271" width="9.140625" style="1"/>
    <col min="272" max="274" width="0" style="1" hidden="1" customWidth="1"/>
    <col min="275" max="512" width="9.140625" style="1"/>
    <col min="513" max="513" width="4.140625" style="1" customWidth="1"/>
    <col min="514" max="514" width="47.85546875" style="1" customWidth="1"/>
    <col min="515" max="515" width="9.42578125" style="1" customWidth="1"/>
    <col min="516" max="517" width="12" style="1" customWidth="1"/>
    <col min="518" max="518" width="17.7109375" style="1" customWidth="1"/>
    <col min="519" max="520" width="12" style="1" customWidth="1"/>
    <col min="521" max="521" width="9" style="1" customWidth="1"/>
    <col min="522" max="522" width="12" style="1" customWidth="1"/>
    <col min="523" max="524" width="0" style="1" hidden="1" customWidth="1"/>
    <col min="525" max="525" width="9.140625" style="1"/>
    <col min="526" max="526" width="0" style="1" hidden="1" customWidth="1"/>
    <col min="527" max="527" width="9.140625" style="1"/>
    <col min="528" max="530" width="0" style="1" hidden="1" customWidth="1"/>
    <col min="531" max="768" width="9.140625" style="1"/>
    <col min="769" max="769" width="4.140625" style="1" customWidth="1"/>
    <col min="770" max="770" width="47.85546875" style="1" customWidth="1"/>
    <col min="771" max="771" width="9.42578125" style="1" customWidth="1"/>
    <col min="772" max="773" width="12" style="1" customWidth="1"/>
    <col min="774" max="774" width="17.7109375" style="1" customWidth="1"/>
    <col min="775" max="776" width="12" style="1" customWidth="1"/>
    <col min="777" max="777" width="9" style="1" customWidth="1"/>
    <col min="778" max="778" width="12" style="1" customWidth="1"/>
    <col min="779" max="780" width="0" style="1" hidden="1" customWidth="1"/>
    <col min="781" max="781" width="9.140625" style="1"/>
    <col min="782" max="782" width="0" style="1" hidden="1" customWidth="1"/>
    <col min="783" max="783" width="9.140625" style="1"/>
    <col min="784" max="786" width="0" style="1" hidden="1" customWidth="1"/>
    <col min="787" max="1024" width="9.140625" style="1"/>
    <col min="1025" max="1025" width="4.140625" style="1" customWidth="1"/>
    <col min="1026" max="1026" width="47.85546875" style="1" customWidth="1"/>
    <col min="1027" max="1027" width="9.42578125" style="1" customWidth="1"/>
    <col min="1028" max="1029" width="12" style="1" customWidth="1"/>
    <col min="1030" max="1030" width="17.7109375" style="1" customWidth="1"/>
    <col min="1031" max="1032" width="12" style="1" customWidth="1"/>
    <col min="1033" max="1033" width="9" style="1" customWidth="1"/>
    <col min="1034" max="1034" width="12" style="1" customWidth="1"/>
    <col min="1035" max="1036" width="0" style="1" hidden="1" customWidth="1"/>
    <col min="1037" max="1037" width="9.140625" style="1"/>
    <col min="1038" max="1038" width="0" style="1" hidden="1" customWidth="1"/>
    <col min="1039" max="1039" width="9.140625" style="1"/>
    <col min="1040" max="1042" width="0" style="1" hidden="1" customWidth="1"/>
    <col min="1043" max="1280" width="9.140625" style="1"/>
    <col min="1281" max="1281" width="4.140625" style="1" customWidth="1"/>
    <col min="1282" max="1282" width="47.85546875" style="1" customWidth="1"/>
    <col min="1283" max="1283" width="9.42578125" style="1" customWidth="1"/>
    <col min="1284" max="1285" width="12" style="1" customWidth="1"/>
    <col min="1286" max="1286" width="17.7109375" style="1" customWidth="1"/>
    <col min="1287" max="1288" width="12" style="1" customWidth="1"/>
    <col min="1289" max="1289" width="9" style="1" customWidth="1"/>
    <col min="1290" max="1290" width="12" style="1" customWidth="1"/>
    <col min="1291" max="1292" width="0" style="1" hidden="1" customWidth="1"/>
    <col min="1293" max="1293" width="9.140625" style="1"/>
    <col min="1294" max="1294" width="0" style="1" hidden="1" customWidth="1"/>
    <col min="1295" max="1295" width="9.140625" style="1"/>
    <col min="1296" max="1298" width="0" style="1" hidden="1" customWidth="1"/>
    <col min="1299" max="1536" width="9.140625" style="1"/>
    <col min="1537" max="1537" width="4.140625" style="1" customWidth="1"/>
    <col min="1538" max="1538" width="47.85546875" style="1" customWidth="1"/>
    <col min="1539" max="1539" width="9.42578125" style="1" customWidth="1"/>
    <col min="1540" max="1541" width="12" style="1" customWidth="1"/>
    <col min="1542" max="1542" width="17.7109375" style="1" customWidth="1"/>
    <col min="1543" max="1544" width="12" style="1" customWidth="1"/>
    <col min="1545" max="1545" width="9" style="1" customWidth="1"/>
    <col min="1546" max="1546" width="12" style="1" customWidth="1"/>
    <col min="1547" max="1548" width="0" style="1" hidden="1" customWidth="1"/>
    <col min="1549" max="1549" width="9.140625" style="1"/>
    <col min="1550" max="1550" width="0" style="1" hidden="1" customWidth="1"/>
    <col min="1551" max="1551" width="9.140625" style="1"/>
    <col min="1552" max="1554" width="0" style="1" hidden="1" customWidth="1"/>
    <col min="1555" max="1792" width="9.140625" style="1"/>
    <col min="1793" max="1793" width="4.140625" style="1" customWidth="1"/>
    <col min="1794" max="1794" width="47.85546875" style="1" customWidth="1"/>
    <col min="1795" max="1795" width="9.42578125" style="1" customWidth="1"/>
    <col min="1796" max="1797" width="12" style="1" customWidth="1"/>
    <col min="1798" max="1798" width="17.7109375" style="1" customWidth="1"/>
    <col min="1799" max="1800" width="12" style="1" customWidth="1"/>
    <col min="1801" max="1801" width="9" style="1" customWidth="1"/>
    <col min="1802" max="1802" width="12" style="1" customWidth="1"/>
    <col min="1803" max="1804" width="0" style="1" hidden="1" customWidth="1"/>
    <col min="1805" max="1805" width="9.140625" style="1"/>
    <col min="1806" max="1806" width="0" style="1" hidden="1" customWidth="1"/>
    <col min="1807" max="1807" width="9.140625" style="1"/>
    <col min="1808" max="1810" width="0" style="1" hidden="1" customWidth="1"/>
    <col min="1811" max="2048" width="9.140625" style="1"/>
    <col min="2049" max="2049" width="4.140625" style="1" customWidth="1"/>
    <col min="2050" max="2050" width="47.85546875" style="1" customWidth="1"/>
    <col min="2051" max="2051" width="9.42578125" style="1" customWidth="1"/>
    <col min="2052" max="2053" width="12" style="1" customWidth="1"/>
    <col min="2054" max="2054" width="17.7109375" style="1" customWidth="1"/>
    <col min="2055" max="2056" width="12" style="1" customWidth="1"/>
    <col min="2057" max="2057" width="9" style="1" customWidth="1"/>
    <col min="2058" max="2058" width="12" style="1" customWidth="1"/>
    <col min="2059" max="2060" width="0" style="1" hidden="1" customWidth="1"/>
    <col min="2061" max="2061" width="9.140625" style="1"/>
    <col min="2062" max="2062" width="0" style="1" hidden="1" customWidth="1"/>
    <col min="2063" max="2063" width="9.140625" style="1"/>
    <col min="2064" max="2066" width="0" style="1" hidden="1" customWidth="1"/>
    <col min="2067" max="2304" width="9.140625" style="1"/>
    <col min="2305" max="2305" width="4.140625" style="1" customWidth="1"/>
    <col min="2306" max="2306" width="47.85546875" style="1" customWidth="1"/>
    <col min="2307" max="2307" width="9.42578125" style="1" customWidth="1"/>
    <col min="2308" max="2309" width="12" style="1" customWidth="1"/>
    <col min="2310" max="2310" width="17.7109375" style="1" customWidth="1"/>
    <col min="2311" max="2312" width="12" style="1" customWidth="1"/>
    <col min="2313" max="2313" width="9" style="1" customWidth="1"/>
    <col min="2314" max="2314" width="12" style="1" customWidth="1"/>
    <col min="2315" max="2316" width="0" style="1" hidden="1" customWidth="1"/>
    <col min="2317" max="2317" width="9.140625" style="1"/>
    <col min="2318" max="2318" width="0" style="1" hidden="1" customWidth="1"/>
    <col min="2319" max="2319" width="9.140625" style="1"/>
    <col min="2320" max="2322" width="0" style="1" hidden="1" customWidth="1"/>
    <col min="2323" max="2560" width="9.140625" style="1"/>
    <col min="2561" max="2561" width="4.140625" style="1" customWidth="1"/>
    <col min="2562" max="2562" width="47.85546875" style="1" customWidth="1"/>
    <col min="2563" max="2563" width="9.42578125" style="1" customWidth="1"/>
    <col min="2564" max="2565" width="12" style="1" customWidth="1"/>
    <col min="2566" max="2566" width="17.7109375" style="1" customWidth="1"/>
    <col min="2567" max="2568" width="12" style="1" customWidth="1"/>
    <col min="2569" max="2569" width="9" style="1" customWidth="1"/>
    <col min="2570" max="2570" width="12" style="1" customWidth="1"/>
    <col min="2571" max="2572" width="0" style="1" hidden="1" customWidth="1"/>
    <col min="2573" max="2573" width="9.140625" style="1"/>
    <col min="2574" max="2574" width="0" style="1" hidden="1" customWidth="1"/>
    <col min="2575" max="2575" width="9.140625" style="1"/>
    <col min="2576" max="2578" width="0" style="1" hidden="1" customWidth="1"/>
    <col min="2579" max="2816" width="9.140625" style="1"/>
    <col min="2817" max="2817" width="4.140625" style="1" customWidth="1"/>
    <col min="2818" max="2818" width="47.85546875" style="1" customWidth="1"/>
    <col min="2819" max="2819" width="9.42578125" style="1" customWidth="1"/>
    <col min="2820" max="2821" width="12" style="1" customWidth="1"/>
    <col min="2822" max="2822" width="17.7109375" style="1" customWidth="1"/>
    <col min="2823" max="2824" width="12" style="1" customWidth="1"/>
    <col min="2825" max="2825" width="9" style="1" customWidth="1"/>
    <col min="2826" max="2826" width="12" style="1" customWidth="1"/>
    <col min="2827" max="2828" width="0" style="1" hidden="1" customWidth="1"/>
    <col min="2829" max="2829" width="9.140625" style="1"/>
    <col min="2830" max="2830" width="0" style="1" hidden="1" customWidth="1"/>
    <col min="2831" max="2831" width="9.140625" style="1"/>
    <col min="2832" max="2834" width="0" style="1" hidden="1" customWidth="1"/>
    <col min="2835" max="3072" width="9.140625" style="1"/>
    <col min="3073" max="3073" width="4.140625" style="1" customWidth="1"/>
    <col min="3074" max="3074" width="47.85546875" style="1" customWidth="1"/>
    <col min="3075" max="3075" width="9.42578125" style="1" customWidth="1"/>
    <col min="3076" max="3077" width="12" style="1" customWidth="1"/>
    <col min="3078" max="3078" width="17.7109375" style="1" customWidth="1"/>
    <col min="3079" max="3080" width="12" style="1" customWidth="1"/>
    <col min="3081" max="3081" width="9" style="1" customWidth="1"/>
    <col min="3082" max="3082" width="12" style="1" customWidth="1"/>
    <col min="3083" max="3084" width="0" style="1" hidden="1" customWidth="1"/>
    <col min="3085" max="3085" width="9.140625" style="1"/>
    <col min="3086" max="3086" width="0" style="1" hidden="1" customWidth="1"/>
    <col min="3087" max="3087" width="9.140625" style="1"/>
    <col min="3088" max="3090" width="0" style="1" hidden="1" customWidth="1"/>
    <col min="3091" max="3328" width="9.140625" style="1"/>
    <col min="3329" max="3329" width="4.140625" style="1" customWidth="1"/>
    <col min="3330" max="3330" width="47.85546875" style="1" customWidth="1"/>
    <col min="3331" max="3331" width="9.42578125" style="1" customWidth="1"/>
    <col min="3332" max="3333" width="12" style="1" customWidth="1"/>
    <col min="3334" max="3334" width="17.7109375" style="1" customWidth="1"/>
    <col min="3335" max="3336" width="12" style="1" customWidth="1"/>
    <col min="3337" max="3337" width="9" style="1" customWidth="1"/>
    <col min="3338" max="3338" width="12" style="1" customWidth="1"/>
    <col min="3339" max="3340" width="0" style="1" hidden="1" customWidth="1"/>
    <col min="3341" max="3341" width="9.140625" style="1"/>
    <col min="3342" max="3342" width="0" style="1" hidden="1" customWidth="1"/>
    <col min="3343" max="3343" width="9.140625" style="1"/>
    <col min="3344" max="3346" width="0" style="1" hidden="1" customWidth="1"/>
    <col min="3347" max="3584" width="9.140625" style="1"/>
    <col min="3585" max="3585" width="4.140625" style="1" customWidth="1"/>
    <col min="3586" max="3586" width="47.85546875" style="1" customWidth="1"/>
    <col min="3587" max="3587" width="9.42578125" style="1" customWidth="1"/>
    <col min="3588" max="3589" width="12" style="1" customWidth="1"/>
    <col min="3590" max="3590" width="17.7109375" style="1" customWidth="1"/>
    <col min="3591" max="3592" width="12" style="1" customWidth="1"/>
    <col min="3593" max="3593" width="9" style="1" customWidth="1"/>
    <col min="3594" max="3594" width="12" style="1" customWidth="1"/>
    <col min="3595" max="3596" width="0" style="1" hidden="1" customWidth="1"/>
    <col min="3597" max="3597" width="9.140625" style="1"/>
    <col min="3598" max="3598" width="0" style="1" hidden="1" customWidth="1"/>
    <col min="3599" max="3599" width="9.140625" style="1"/>
    <col min="3600" max="3602" width="0" style="1" hidden="1" customWidth="1"/>
    <col min="3603" max="3840" width="9.140625" style="1"/>
    <col min="3841" max="3841" width="4.140625" style="1" customWidth="1"/>
    <col min="3842" max="3842" width="47.85546875" style="1" customWidth="1"/>
    <col min="3843" max="3843" width="9.42578125" style="1" customWidth="1"/>
    <col min="3844" max="3845" width="12" style="1" customWidth="1"/>
    <col min="3846" max="3846" width="17.7109375" style="1" customWidth="1"/>
    <col min="3847" max="3848" width="12" style="1" customWidth="1"/>
    <col min="3849" max="3849" width="9" style="1" customWidth="1"/>
    <col min="3850" max="3850" width="12" style="1" customWidth="1"/>
    <col min="3851" max="3852" width="0" style="1" hidden="1" customWidth="1"/>
    <col min="3853" max="3853" width="9.140625" style="1"/>
    <col min="3854" max="3854" width="0" style="1" hidden="1" customWidth="1"/>
    <col min="3855" max="3855" width="9.140625" style="1"/>
    <col min="3856" max="3858" width="0" style="1" hidden="1" customWidth="1"/>
    <col min="3859" max="4096" width="9.140625" style="1"/>
    <col min="4097" max="4097" width="4.140625" style="1" customWidth="1"/>
    <col min="4098" max="4098" width="47.85546875" style="1" customWidth="1"/>
    <col min="4099" max="4099" width="9.42578125" style="1" customWidth="1"/>
    <col min="4100" max="4101" width="12" style="1" customWidth="1"/>
    <col min="4102" max="4102" width="17.7109375" style="1" customWidth="1"/>
    <col min="4103" max="4104" width="12" style="1" customWidth="1"/>
    <col min="4105" max="4105" width="9" style="1" customWidth="1"/>
    <col min="4106" max="4106" width="12" style="1" customWidth="1"/>
    <col min="4107" max="4108" width="0" style="1" hidden="1" customWidth="1"/>
    <col min="4109" max="4109" width="9.140625" style="1"/>
    <col min="4110" max="4110" width="0" style="1" hidden="1" customWidth="1"/>
    <col min="4111" max="4111" width="9.140625" style="1"/>
    <col min="4112" max="4114" width="0" style="1" hidden="1" customWidth="1"/>
    <col min="4115" max="4352" width="9.140625" style="1"/>
    <col min="4353" max="4353" width="4.140625" style="1" customWidth="1"/>
    <col min="4354" max="4354" width="47.85546875" style="1" customWidth="1"/>
    <col min="4355" max="4355" width="9.42578125" style="1" customWidth="1"/>
    <col min="4356" max="4357" width="12" style="1" customWidth="1"/>
    <col min="4358" max="4358" width="17.7109375" style="1" customWidth="1"/>
    <col min="4359" max="4360" width="12" style="1" customWidth="1"/>
    <col min="4361" max="4361" width="9" style="1" customWidth="1"/>
    <col min="4362" max="4362" width="12" style="1" customWidth="1"/>
    <col min="4363" max="4364" width="0" style="1" hidden="1" customWidth="1"/>
    <col min="4365" max="4365" width="9.140625" style="1"/>
    <col min="4366" max="4366" width="0" style="1" hidden="1" customWidth="1"/>
    <col min="4367" max="4367" width="9.140625" style="1"/>
    <col min="4368" max="4370" width="0" style="1" hidden="1" customWidth="1"/>
    <col min="4371" max="4608" width="9.140625" style="1"/>
    <col min="4609" max="4609" width="4.140625" style="1" customWidth="1"/>
    <col min="4610" max="4610" width="47.85546875" style="1" customWidth="1"/>
    <col min="4611" max="4611" width="9.42578125" style="1" customWidth="1"/>
    <col min="4612" max="4613" width="12" style="1" customWidth="1"/>
    <col min="4614" max="4614" width="17.7109375" style="1" customWidth="1"/>
    <col min="4615" max="4616" width="12" style="1" customWidth="1"/>
    <col min="4617" max="4617" width="9" style="1" customWidth="1"/>
    <col min="4618" max="4618" width="12" style="1" customWidth="1"/>
    <col min="4619" max="4620" width="0" style="1" hidden="1" customWidth="1"/>
    <col min="4621" max="4621" width="9.140625" style="1"/>
    <col min="4622" max="4622" width="0" style="1" hidden="1" customWidth="1"/>
    <col min="4623" max="4623" width="9.140625" style="1"/>
    <col min="4624" max="4626" width="0" style="1" hidden="1" customWidth="1"/>
    <col min="4627" max="4864" width="9.140625" style="1"/>
    <col min="4865" max="4865" width="4.140625" style="1" customWidth="1"/>
    <col min="4866" max="4866" width="47.85546875" style="1" customWidth="1"/>
    <col min="4867" max="4867" width="9.42578125" style="1" customWidth="1"/>
    <col min="4868" max="4869" width="12" style="1" customWidth="1"/>
    <col min="4870" max="4870" width="17.7109375" style="1" customWidth="1"/>
    <col min="4871" max="4872" width="12" style="1" customWidth="1"/>
    <col min="4873" max="4873" width="9" style="1" customWidth="1"/>
    <col min="4874" max="4874" width="12" style="1" customWidth="1"/>
    <col min="4875" max="4876" width="0" style="1" hidden="1" customWidth="1"/>
    <col min="4877" max="4877" width="9.140625" style="1"/>
    <col min="4878" max="4878" width="0" style="1" hidden="1" customWidth="1"/>
    <col min="4879" max="4879" width="9.140625" style="1"/>
    <col min="4880" max="4882" width="0" style="1" hidden="1" customWidth="1"/>
    <col min="4883" max="5120" width="9.140625" style="1"/>
    <col min="5121" max="5121" width="4.140625" style="1" customWidth="1"/>
    <col min="5122" max="5122" width="47.85546875" style="1" customWidth="1"/>
    <col min="5123" max="5123" width="9.42578125" style="1" customWidth="1"/>
    <col min="5124" max="5125" width="12" style="1" customWidth="1"/>
    <col min="5126" max="5126" width="17.7109375" style="1" customWidth="1"/>
    <col min="5127" max="5128" width="12" style="1" customWidth="1"/>
    <col min="5129" max="5129" width="9" style="1" customWidth="1"/>
    <col min="5130" max="5130" width="12" style="1" customWidth="1"/>
    <col min="5131" max="5132" width="0" style="1" hidden="1" customWidth="1"/>
    <col min="5133" max="5133" width="9.140625" style="1"/>
    <col min="5134" max="5134" width="0" style="1" hidden="1" customWidth="1"/>
    <col min="5135" max="5135" width="9.140625" style="1"/>
    <col min="5136" max="5138" width="0" style="1" hidden="1" customWidth="1"/>
    <col min="5139" max="5376" width="9.140625" style="1"/>
    <col min="5377" max="5377" width="4.140625" style="1" customWidth="1"/>
    <col min="5378" max="5378" width="47.85546875" style="1" customWidth="1"/>
    <col min="5379" max="5379" width="9.42578125" style="1" customWidth="1"/>
    <col min="5380" max="5381" width="12" style="1" customWidth="1"/>
    <col min="5382" max="5382" width="17.7109375" style="1" customWidth="1"/>
    <col min="5383" max="5384" width="12" style="1" customWidth="1"/>
    <col min="5385" max="5385" width="9" style="1" customWidth="1"/>
    <col min="5386" max="5386" width="12" style="1" customWidth="1"/>
    <col min="5387" max="5388" width="0" style="1" hidden="1" customWidth="1"/>
    <col min="5389" max="5389" width="9.140625" style="1"/>
    <col min="5390" max="5390" width="0" style="1" hidden="1" customWidth="1"/>
    <col min="5391" max="5391" width="9.140625" style="1"/>
    <col min="5392" max="5394" width="0" style="1" hidden="1" customWidth="1"/>
    <col min="5395" max="5632" width="9.140625" style="1"/>
    <col min="5633" max="5633" width="4.140625" style="1" customWidth="1"/>
    <col min="5634" max="5634" width="47.85546875" style="1" customWidth="1"/>
    <col min="5635" max="5635" width="9.42578125" style="1" customWidth="1"/>
    <col min="5636" max="5637" width="12" style="1" customWidth="1"/>
    <col min="5638" max="5638" width="17.7109375" style="1" customWidth="1"/>
    <col min="5639" max="5640" width="12" style="1" customWidth="1"/>
    <col min="5641" max="5641" width="9" style="1" customWidth="1"/>
    <col min="5642" max="5642" width="12" style="1" customWidth="1"/>
    <col min="5643" max="5644" width="0" style="1" hidden="1" customWidth="1"/>
    <col min="5645" max="5645" width="9.140625" style="1"/>
    <col min="5646" max="5646" width="0" style="1" hidden="1" customWidth="1"/>
    <col min="5647" max="5647" width="9.140625" style="1"/>
    <col min="5648" max="5650" width="0" style="1" hidden="1" customWidth="1"/>
    <col min="5651" max="5888" width="9.140625" style="1"/>
    <col min="5889" max="5889" width="4.140625" style="1" customWidth="1"/>
    <col min="5890" max="5890" width="47.85546875" style="1" customWidth="1"/>
    <col min="5891" max="5891" width="9.42578125" style="1" customWidth="1"/>
    <col min="5892" max="5893" width="12" style="1" customWidth="1"/>
    <col min="5894" max="5894" width="17.7109375" style="1" customWidth="1"/>
    <col min="5895" max="5896" width="12" style="1" customWidth="1"/>
    <col min="5897" max="5897" width="9" style="1" customWidth="1"/>
    <col min="5898" max="5898" width="12" style="1" customWidth="1"/>
    <col min="5899" max="5900" width="0" style="1" hidden="1" customWidth="1"/>
    <col min="5901" max="5901" width="9.140625" style="1"/>
    <col min="5902" max="5902" width="0" style="1" hidden="1" customWidth="1"/>
    <col min="5903" max="5903" width="9.140625" style="1"/>
    <col min="5904" max="5906" width="0" style="1" hidden="1" customWidth="1"/>
    <col min="5907" max="6144" width="9.140625" style="1"/>
    <col min="6145" max="6145" width="4.140625" style="1" customWidth="1"/>
    <col min="6146" max="6146" width="47.85546875" style="1" customWidth="1"/>
    <col min="6147" max="6147" width="9.42578125" style="1" customWidth="1"/>
    <col min="6148" max="6149" width="12" style="1" customWidth="1"/>
    <col min="6150" max="6150" width="17.7109375" style="1" customWidth="1"/>
    <col min="6151" max="6152" width="12" style="1" customWidth="1"/>
    <col min="6153" max="6153" width="9" style="1" customWidth="1"/>
    <col min="6154" max="6154" width="12" style="1" customWidth="1"/>
    <col min="6155" max="6156" width="0" style="1" hidden="1" customWidth="1"/>
    <col min="6157" max="6157" width="9.140625" style="1"/>
    <col min="6158" max="6158" width="0" style="1" hidden="1" customWidth="1"/>
    <col min="6159" max="6159" width="9.140625" style="1"/>
    <col min="6160" max="6162" width="0" style="1" hidden="1" customWidth="1"/>
    <col min="6163" max="6400" width="9.140625" style="1"/>
    <col min="6401" max="6401" width="4.140625" style="1" customWidth="1"/>
    <col min="6402" max="6402" width="47.85546875" style="1" customWidth="1"/>
    <col min="6403" max="6403" width="9.42578125" style="1" customWidth="1"/>
    <col min="6404" max="6405" width="12" style="1" customWidth="1"/>
    <col min="6406" max="6406" width="17.7109375" style="1" customWidth="1"/>
    <col min="6407" max="6408" width="12" style="1" customWidth="1"/>
    <col min="6409" max="6409" width="9" style="1" customWidth="1"/>
    <col min="6410" max="6410" width="12" style="1" customWidth="1"/>
    <col min="6411" max="6412" width="0" style="1" hidden="1" customWidth="1"/>
    <col min="6413" max="6413" width="9.140625" style="1"/>
    <col min="6414" max="6414" width="0" style="1" hidden="1" customWidth="1"/>
    <col min="6415" max="6415" width="9.140625" style="1"/>
    <col min="6416" max="6418" width="0" style="1" hidden="1" customWidth="1"/>
    <col min="6419" max="6656" width="9.140625" style="1"/>
    <col min="6657" max="6657" width="4.140625" style="1" customWidth="1"/>
    <col min="6658" max="6658" width="47.85546875" style="1" customWidth="1"/>
    <col min="6659" max="6659" width="9.42578125" style="1" customWidth="1"/>
    <col min="6660" max="6661" width="12" style="1" customWidth="1"/>
    <col min="6662" max="6662" width="17.7109375" style="1" customWidth="1"/>
    <col min="6663" max="6664" width="12" style="1" customWidth="1"/>
    <col min="6665" max="6665" width="9" style="1" customWidth="1"/>
    <col min="6666" max="6666" width="12" style="1" customWidth="1"/>
    <col min="6667" max="6668" width="0" style="1" hidden="1" customWidth="1"/>
    <col min="6669" max="6669" width="9.140625" style="1"/>
    <col min="6670" max="6670" width="0" style="1" hidden="1" customWidth="1"/>
    <col min="6671" max="6671" width="9.140625" style="1"/>
    <col min="6672" max="6674" width="0" style="1" hidden="1" customWidth="1"/>
    <col min="6675" max="6912" width="9.140625" style="1"/>
    <col min="6913" max="6913" width="4.140625" style="1" customWidth="1"/>
    <col min="6914" max="6914" width="47.85546875" style="1" customWidth="1"/>
    <col min="6915" max="6915" width="9.42578125" style="1" customWidth="1"/>
    <col min="6916" max="6917" width="12" style="1" customWidth="1"/>
    <col min="6918" max="6918" width="17.7109375" style="1" customWidth="1"/>
    <col min="6919" max="6920" width="12" style="1" customWidth="1"/>
    <col min="6921" max="6921" width="9" style="1" customWidth="1"/>
    <col min="6922" max="6922" width="12" style="1" customWidth="1"/>
    <col min="6923" max="6924" width="0" style="1" hidden="1" customWidth="1"/>
    <col min="6925" max="6925" width="9.140625" style="1"/>
    <col min="6926" max="6926" width="0" style="1" hidden="1" customWidth="1"/>
    <col min="6927" max="6927" width="9.140625" style="1"/>
    <col min="6928" max="6930" width="0" style="1" hidden="1" customWidth="1"/>
    <col min="6931" max="7168" width="9.140625" style="1"/>
    <col min="7169" max="7169" width="4.140625" style="1" customWidth="1"/>
    <col min="7170" max="7170" width="47.85546875" style="1" customWidth="1"/>
    <col min="7171" max="7171" width="9.42578125" style="1" customWidth="1"/>
    <col min="7172" max="7173" width="12" style="1" customWidth="1"/>
    <col min="7174" max="7174" width="17.7109375" style="1" customWidth="1"/>
    <col min="7175" max="7176" width="12" style="1" customWidth="1"/>
    <col min="7177" max="7177" width="9" style="1" customWidth="1"/>
    <col min="7178" max="7178" width="12" style="1" customWidth="1"/>
    <col min="7179" max="7180" width="0" style="1" hidden="1" customWidth="1"/>
    <col min="7181" max="7181" width="9.140625" style="1"/>
    <col min="7182" max="7182" width="0" style="1" hidden="1" customWidth="1"/>
    <col min="7183" max="7183" width="9.140625" style="1"/>
    <col min="7184" max="7186" width="0" style="1" hidden="1" customWidth="1"/>
    <col min="7187" max="7424" width="9.140625" style="1"/>
    <col min="7425" max="7425" width="4.140625" style="1" customWidth="1"/>
    <col min="7426" max="7426" width="47.85546875" style="1" customWidth="1"/>
    <col min="7427" max="7427" width="9.42578125" style="1" customWidth="1"/>
    <col min="7428" max="7429" width="12" style="1" customWidth="1"/>
    <col min="7430" max="7430" width="17.7109375" style="1" customWidth="1"/>
    <col min="7431" max="7432" width="12" style="1" customWidth="1"/>
    <col min="7433" max="7433" width="9" style="1" customWidth="1"/>
    <col min="7434" max="7434" width="12" style="1" customWidth="1"/>
    <col min="7435" max="7436" width="0" style="1" hidden="1" customWidth="1"/>
    <col min="7437" max="7437" width="9.140625" style="1"/>
    <col min="7438" max="7438" width="0" style="1" hidden="1" customWidth="1"/>
    <col min="7439" max="7439" width="9.140625" style="1"/>
    <col min="7440" max="7442" width="0" style="1" hidden="1" customWidth="1"/>
    <col min="7443" max="7680" width="9.140625" style="1"/>
    <col min="7681" max="7681" width="4.140625" style="1" customWidth="1"/>
    <col min="7682" max="7682" width="47.85546875" style="1" customWidth="1"/>
    <col min="7683" max="7683" width="9.42578125" style="1" customWidth="1"/>
    <col min="7684" max="7685" width="12" style="1" customWidth="1"/>
    <col min="7686" max="7686" width="17.7109375" style="1" customWidth="1"/>
    <col min="7687" max="7688" width="12" style="1" customWidth="1"/>
    <col min="7689" max="7689" width="9" style="1" customWidth="1"/>
    <col min="7690" max="7690" width="12" style="1" customWidth="1"/>
    <col min="7691" max="7692" width="0" style="1" hidden="1" customWidth="1"/>
    <col min="7693" max="7693" width="9.140625" style="1"/>
    <col min="7694" max="7694" width="0" style="1" hidden="1" customWidth="1"/>
    <col min="7695" max="7695" width="9.140625" style="1"/>
    <col min="7696" max="7698" width="0" style="1" hidden="1" customWidth="1"/>
    <col min="7699" max="7936" width="9.140625" style="1"/>
    <col min="7937" max="7937" width="4.140625" style="1" customWidth="1"/>
    <col min="7938" max="7938" width="47.85546875" style="1" customWidth="1"/>
    <col min="7939" max="7939" width="9.42578125" style="1" customWidth="1"/>
    <col min="7940" max="7941" width="12" style="1" customWidth="1"/>
    <col min="7942" max="7942" width="17.7109375" style="1" customWidth="1"/>
    <col min="7943" max="7944" width="12" style="1" customWidth="1"/>
    <col min="7945" max="7945" width="9" style="1" customWidth="1"/>
    <col min="7946" max="7946" width="12" style="1" customWidth="1"/>
    <col min="7947" max="7948" width="0" style="1" hidden="1" customWidth="1"/>
    <col min="7949" max="7949" width="9.140625" style="1"/>
    <col min="7950" max="7950" width="0" style="1" hidden="1" customWidth="1"/>
    <col min="7951" max="7951" width="9.140625" style="1"/>
    <col min="7952" max="7954" width="0" style="1" hidden="1" customWidth="1"/>
    <col min="7955" max="8192" width="9.140625" style="1"/>
    <col min="8193" max="8193" width="4.140625" style="1" customWidth="1"/>
    <col min="8194" max="8194" width="47.85546875" style="1" customWidth="1"/>
    <col min="8195" max="8195" width="9.42578125" style="1" customWidth="1"/>
    <col min="8196" max="8197" width="12" style="1" customWidth="1"/>
    <col min="8198" max="8198" width="17.7109375" style="1" customWidth="1"/>
    <col min="8199" max="8200" width="12" style="1" customWidth="1"/>
    <col min="8201" max="8201" width="9" style="1" customWidth="1"/>
    <col min="8202" max="8202" width="12" style="1" customWidth="1"/>
    <col min="8203" max="8204" width="0" style="1" hidden="1" customWidth="1"/>
    <col min="8205" max="8205" width="9.140625" style="1"/>
    <col min="8206" max="8206" width="0" style="1" hidden="1" customWidth="1"/>
    <col min="8207" max="8207" width="9.140625" style="1"/>
    <col min="8208" max="8210" width="0" style="1" hidden="1" customWidth="1"/>
    <col min="8211" max="8448" width="9.140625" style="1"/>
    <col min="8449" max="8449" width="4.140625" style="1" customWidth="1"/>
    <col min="8450" max="8450" width="47.85546875" style="1" customWidth="1"/>
    <col min="8451" max="8451" width="9.42578125" style="1" customWidth="1"/>
    <col min="8452" max="8453" width="12" style="1" customWidth="1"/>
    <col min="8454" max="8454" width="17.7109375" style="1" customWidth="1"/>
    <col min="8455" max="8456" width="12" style="1" customWidth="1"/>
    <col min="8457" max="8457" width="9" style="1" customWidth="1"/>
    <col min="8458" max="8458" width="12" style="1" customWidth="1"/>
    <col min="8459" max="8460" width="0" style="1" hidden="1" customWidth="1"/>
    <col min="8461" max="8461" width="9.140625" style="1"/>
    <col min="8462" max="8462" width="0" style="1" hidden="1" customWidth="1"/>
    <col min="8463" max="8463" width="9.140625" style="1"/>
    <col min="8464" max="8466" width="0" style="1" hidden="1" customWidth="1"/>
    <col min="8467" max="8704" width="9.140625" style="1"/>
    <col min="8705" max="8705" width="4.140625" style="1" customWidth="1"/>
    <col min="8706" max="8706" width="47.85546875" style="1" customWidth="1"/>
    <col min="8707" max="8707" width="9.42578125" style="1" customWidth="1"/>
    <col min="8708" max="8709" width="12" style="1" customWidth="1"/>
    <col min="8710" max="8710" width="17.7109375" style="1" customWidth="1"/>
    <col min="8711" max="8712" width="12" style="1" customWidth="1"/>
    <col min="8713" max="8713" width="9" style="1" customWidth="1"/>
    <col min="8714" max="8714" width="12" style="1" customWidth="1"/>
    <col min="8715" max="8716" width="0" style="1" hidden="1" customWidth="1"/>
    <col min="8717" max="8717" width="9.140625" style="1"/>
    <col min="8718" max="8718" width="0" style="1" hidden="1" customWidth="1"/>
    <col min="8719" max="8719" width="9.140625" style="1"/>
    <col min="8720" max="8722" width="0" style="1" hidden="1" customWidth="1"/>
    <col min="8723" max="8960" width="9.140625" style="1"/>
    <col min="8961" max="8961" width="4.140625" style="1" customWidth="1"/>
    <col min="8962" max="8962" width="47.85546875" style="1" customWidth="1"/>
    <col min="8963" max="8963" width="9.42578125" style="1" customWidth="1"/>
    <col min="8964" max="8965" width="12" style="1" customWidth="1"/>
    <col min="8966" max="8966" width="17.7109375" style="1" customWidth="1"/>
    <col min="8967" max="8968" width="12" style="1" customWidth="1"/>
    <col min="8969" max="8969" width="9" style="1" customWidth="1"/>
    <col min="8970" max="8970" width="12" style="1" customWidth="1"/>
    <col min="8971" max="8972" width="0" style="1" hidden="1" customWidth="1"/>
    <col min="8973" max="8973" width="9.140625" style="1"/>
    <col min="8974" max="8974" width="0" style="1" hidden="1" customWidth="1"/>
    <col min="8975" max="8975" width="9.140625" style="1"/>
    <col min="8976" max="8978" width="0" style="1" hidden="1" customWidth="1"/>
    <col min="8979" max="9216" width="9.140625" style="1"/>
    <col min="9217" max="9217" width="4.140625" style="1" customWidth="1"/>
    <col min="9218" max="9218" width="47.85546875" style="1" customWidth="1"/>
    <col min="9219" max="9219" width="9.42578125" style="1" customWidth="1"/>
    <col min="9220" max="9221" width="12" style="1" customWidth="1"/>
    <col min="9222" max="9222" width="17.7109375" style="1" customWidth="1"/>
    <col min="9223" max="9224" width="12" style="1" customWidth="1"/>
    <col min="9225" max="9225" width="9" style="1" customWidth="1"/>
    <col min="9226" max="9226" width="12" style="1" customWidth="1"/>
    <col min="9227" max="9228" width="0" style="1" hidden="1" customWidth="1"/>
    <col min="9229" max="9229" width="9.140625" style="1"/>
    <col min="9230" max="9230" width="0" style="1" hidden="1" customWidth="1"/>
    <col min="9231" max="9231" width="9.140625" style="1"/>
    <col min="9232" max="9234" width="0" style="1" hidden="1" customWidth="1"/>
    <col min="9235" max="9472" width="9.140625" style="1"/>
    <col min="9473" max="9473" width="4.140625" style="1" customWidth="1"/>
    <col min="9474" max="9474" width="47.85546875" style="1" customWidth="1"/>
    <col min="9475" max="9475" width="9.42578125" style="1" customWidth="1"/>
    <col min="9476" max="9477" width="12" style="1" customWidth="1"/>
    <col min="9478" max="9478" width="17.7109375" style="1" customWidth="1"/>
    <col min="9479" max="9480" width="12" style="1" customWidth="1"/>
    <col min="9481" max="9481" width="9" style="1" customWidth="1"/>
    <col min="9482" max="9482" width="12" style="1" customWidth="1"/>
    <col min="9483" max="9484" width="0" style="1" hidden="1" customWidth="1"/>
    <col min="9485" max="9485" width="9.140625" style="1"/>
    <col min="9486" max="9486" width="0" style="1" hidden="1" customWidth="1"/>
    <col min="9487" max="9487" width="9.140625" style="1"/>
    <col min="9488" max="9490" width="0" style="1" hidden="1" customWidth="1"/>
    <col min="9491" max="9728" width="9.140625" style="1"/>
    <col min="9729" max="9729" width="4.140625" style="1" customWidth="1"/>
    <col min="9730" max="9730" width="47.85546875" style="1" customWidth="1"/>
    <col min="9731" max="9731" width="9.42578125" style="1" customWidth="1"/>
    <col min="9732" max="9733" width="12" style="1" customWidth="1"/>
    <col min="9734" max="9734" width="17.7109375" style="1" customWidth="1"/>
    <col min="9735" max="9736" width="12" style="1" customWidth="1"/>
    <col min="9737" max="9737" width="9" style="1" customWidth="1"/>
    <col min="9738" max="9738" width="12" style="1" customWidth="1"/>
    <col min="9739" max="9740" width="0" style="1" hidden="1" customWidth="1"/>
    <col min="9741" max="9741" width="9.140625" style="1"/>
    <col min="9742" max="9742" width="0" style="1" hidden="1" customWidth="1"/>
    <col min="9743" max="9743" width="9.140625" style="1"/>
    <col min="9744" max="9746" width="0" style="1" hidden="1" customWidth="1"/>
    <col min="9747" max="9984" width="9.140625" style="1"/>
    <col min="9985" max="9985" width="4.140625" style="1" customWidth="1"/>
    <col min="9986" max="9986" width="47.85546875" style="1" customWidth="1"/>
    <col min="9987" max="9987" width="9.42578125" style="1" customWidth="1"/>
    <col min="9988" max="9989" width="12" style="1" customWidth="1"/>
    <col min="9990" max="9990" width="17.7109375" style="1" customWidth="1"/>
    <col min="9991" max="9992" width="12" style="1" customWidth="1"/>
    <col min="9993" max="9993" width="9" style="1" customWidth="1"/>
    <col min="9994" max="9994" width="12" style="1" customWidth="1"/>
    <col min="9995" max="9996" width="0" style="1" hidden="1" customWidth="1"/>
    <col min="9997" max="9997" width="9.140625" style="1"/>
    <col min="9998" max="9998" width="0" style="1" hidden="1" customWidth="1"/>
    <col min="9999" max="9999" width="9.140625" style="1"/>
    <col min="10000" max="10002" width="0" style="1" hidden="1" customWidth="1"/>
    <col min="10003" max="10240" width="9.140625" style="1"/>
    <col min="10241" max="10241" width="4.140625" style="1" customWidth="1"/>
    <col min="10242" max="10242" width="47.85546875" style="1" customWidth="1"/>
    <col min="10243" max="10243" width="9.42578125" style="1" customWidth="1"/>
    <col min="10244" max="10245" width="12" style="1" customWidth="1"/>
    <col min="10246" max="10246" width="17.7109375" style="1" customWidth="1"/>
    <col min="10247" max="10248" width="12" style="1" customWidth="1"/>
    <col min="10249" max="10249" width="9" style="1" customWidth="1"/>
    <col min="10250" max="10250" width="12" style="1" customWidth="1"/>
    <col min="10251" max="10252" width="0" style="1" hidden="1" customWidth="1"/>
    <col min="10253" max="10253" width="9.140625" style="1"/>
    <col min="10254" max="10254" width="0" style="1" hidden="1" customWidth="1"/>
    <col min="10255" max="10255" width="9.140625" style="1"/>
    <col min="10256" max="10258" width="0" style="1" hidden="1" customWidth="1"/>
    <col min="10259" max="10496" width="9.140625" style="1"/>
    <col min="10497" max="10497" width="4.140625" style="1" customWidth="1"/>
    <col min="10498" max="10498" width="47.85546875" style="1" customWidth="1"/>
    <col min="10499" max="10499" width="9.42578125" style="1" customWidth="1"/>
    <col min="10500" max="10501" width="12" style="1" customWidth="1"/>
    <col min="10502" max="10502" width="17.7109375" style="1" customWidth="1"/>
    <col min="10503" max="10504" width="12" style="1" customWidth="1"/>
    <col min="10505" max="10505" width="9" style="1" customWidth="1"/>
    <col min="10506" max="10506" width="12" style="1" customWidth="1"/>
    <col min="10507" max="10508" width="0" style="1" hidden="1" customWidth="1"/>
    <col min="10509" max="10509" width="9.140625" style="1"/>
    <col min="10510" max="10510" width="0" style="1" hidden="1" customWidth="1"/>
    <col min="10511" max="10511" width="9.140625" style="1"/>
    <col min="10512" max="10514" width="0" style="1" hidden="1" customWidth="1"/>
    <col min="10515" max="10752" width="9.140625" style="1"/>
    <col min="10753" max="10753" width="4.140625" style="1" customWidth="1"/>
    <col min="10754" max="10754" width="47.85546875" style="1" customWidth="1"/>
    <col min="10755" max="10755" width="9.42578125" style="1" customWidth="1"/>
    <col min="10756" max="10757" width="12" style="1" customWidth="1"/>
    <col min="10758" max="10758" width="17.7109375" style="1" customWidth="1"/>
    <col min="10759" max="10760" width="12" style="1" customWidth="1"/>
    <col min="10761" max="10761" width="9" style="1" customWidth="1"/>
    <col min="10762" max="10762" width="12" style="1" customWidth="1"/>
    <col min="10763" max="10764" width="0" style="1" hidden="1" customWidth="1"/>
    <col min="10765" max="10765" width="9.140625" style="1"/>
    <col min="10766" max="10766" width="0" style="1" hidden="1" customWidth="1"/>
    <col min="10767" max="10767" width="9.140625" style="1"/>
    <col min="10768" max="10770" width="0" style="1" hidden="1" customWidth="1"/>
    <col min="10771" max="11008" width="9.140625" style="1"/>
    <col min="11009" max="11009" width="4.140625" style="1" customWidth="1"/>
    <col min="11010" max="11010" width="47.85546875" style="1" customWidth="1"/>
    <col min="11011" max="11011" width="9.42578125" style="1" customWidth="1"/>
    <col min="11012" max="11013" width="12" style="1" customWidth="1"/>
    <col min="11014" max="11014" width="17.7109375" style="1" customWidth="1"/>
    <col min="11015" max="11016" width="12" style="1" customWidth="1"/>
    <col min="11017" max="11017" width="9" style="1" customWidth="1"/>
    <col min="11018" max="11018" width="12" style="1" customWidth="1"/>
    <col min="11019" max="11020" width="0" style="1" hidden="1" customWidth="1"/>
    <col min="11021" max="11021" width="9.140625" style="1"/>
    <col min="11022" max="11022" width="0" style="1" hidden="1" customWidth="1"/>
    <col min="11023" max="11023" width="9.140625" style="1"/>
    <col min="11024" max="11026" width="0" style="1" hidden="1" customWidth="1"/>
    <col min="11027" max="11264" width="9.140625" style="1"/>
    <col min="11265" max="11265" width="4.140625" style="1" customWidth="1"/>
    <col min="11266" max="11266" width="47.85546875" style="1" customWidth="1"/>
    <col min="11267" max="11267" width="9.42578125" style="1" customWidth="1"/>
    <col min="11268" max="11269" width="12" style="1" customWidth="1"/>
    <col min="11270" max="11270" width="17.7109375" style="1" customWidth="1"/>
    <col min="11271" max="11272" width="12" style="1" customWidth="1"/>
    <col min="11273" max="11273" width="9" style="1" customWidth="1"/>
    <col min="11274" max="11274" width="12" style="1" customWidth="1"/>
    <col min="11275" max="11276" width="0" style="1" hidden="1" customWidth="1"/>
    <col min="11277" max="11277" width="9.140625" style="1"/>
    <col min="11278" max="11278" width="0" style="1" hidden="1" customWidth="1"/>
    <col min="11279" max="11279" width="9.140625" style="1"/>
    <col min="11280" max="11282" width="0" style="1" hidden="1" customWidth="1"/>
    <col min="11283" max="11520" width="9.140625" style="1"/>
    <col min="11521" max="11521" width="4.140625" style="1" customWidth="1"/>
    <col min="11522" max="11522" width="47.85546875" style="1" customWidth="1"/>
    <col min="11523" max="11523" width="9.42578125" style="1" customWidth="1"/>
    <col min="11524" max="11525" width="12" style="1" customWidth="1"/>
    <col min="11526" max="11526" width="17.7109375" style="1" customWidth="1"/>
    <col min="11527" max="11528" width="12" style="1" customWidth="1"/>
    <col min="11529" max="11529" width="9" style="1" customWidth="1"/>
    <col min="11530" max="11530" width="12" style="1" customWidth="1"/>
    <col min="11531" max="11532" width="0" style="1" hidden="1" customWidth="1"/>
    <col min="11533" max="11533" width="9.140625" style="1"/>
    <col min="11534" max="11534" width="0" style="1" hidden="1" customWidth="1"/>
    <col min="11535" max="11535" width="9.140625" style="1"/>
    <col min="11536" max="11538" width="0" style="1" hidden="1" customWidth="1"/>
    <col min="11539" max="11776" width="9.140625" style="1"/>
    <col min="11777" max="11777" width="4.140625" style="1" customWidth="1"/>
    <col min="11778" max="11778" width="47.85546875" style="1" customWidth="1"/>
    <col min="11779" max="11779" width="9.42578125" style="1" customWidth="1"/>
    <col min="11780" max="11781" width="12" style="1" customWidth="1"/>
    <col min="11782" max="11782" width="17.7109375" style="1" customWidth="1"/>
    <col min="11783" max="11784" width="12" style="1" customWidth="1"/>
    <col min="11785" max="11785" width="9" style="1" customWidth="1"/>
    <col min="11786" max="11786" width="12" style="1" customWidth="1"/>
    <col min="11787" max="11788" width="0" style="1" hidden="1" customWidth="1"/>
    <col min="11789" max="11789" width="9.140625" style="1"/>
    <col min="11790" max="11790" width="0" style="1" hidden="1" customWidth="1"/>
    <col min="11791" max="11791" width="9.140625" style="1"/>
    <col min="11792" max="11794" width="0" style="1" hidden="1" customWidth="1"/>
    <col min="11795" max="12032" width="9.140625" style="1"/>
    <col min="12033" max="12033" width="4.140625" style="1" customWidth="1"/>
    <col min="12034" max="12034" width="47.85546875" style="1" customWidth="1"/>
    <col min="12035" max="12035" width="9.42578125" style="1" customWidth="1"/>
    <col min="12036" max="12037" width="12" style="1" customWidth="1"/>
    <col min="12038" max="12038" width="17.7109375" style="1" customWidth="1"/>
    <col min="12039" max="12040" width="12" style="1" customWidth="1"/>
    <col min="12041" max="12041" width="9" style="1" customWidth="1"/>
    <col min="12042" max="12042" width="12" style="1" customWidth="1"/>
    <col min="12043" max="12044" width="0" style="1" hidden="1" customWidth="1"/>
    <col min="12045" max="12045" width="9.140625" style="1"/>
    <col min="12046" max="12046" width="0" style="1" hidden="1" customWidth="1"/>
    <col min="12047" max="12047" width="9.140625" style="1"/>
    <col min="12048" max="12050" width="0" style="1" hidden="1" customWidth="1"/>
    <col min="12051" max="12288" width="9.140625" style="1"/>
    <col min="12289" max="12289" width="4.140625" style="1" customWidth="1"/>
    <col min="12290" max="12290" width="47.85546875" style="1" customWidth="1"/>
    <col min="12291" max="12291" width="9.42578125" style="1" customWidth="1"/>
    <col min="12292" max="12293" width="12" style="1" customWidth="1"/>
    <col min="12294" max="12294" width="17.7109375" style="1" customWidth="1"/>
    <col min="12295" max="12296" width="12" style="1" customWidth="1"/>
    <col min="12297" max="12297" width="9" style="1" customWidth="1"/>
    <col min="12298" max="12298" width="12" style="1" customWidth="1"/>
    <col min="12299" max="12300" width="0" style="1" hidden="1" customWidth="1"/>
    <col min="12301" max="12301" width="9.140625" style="1"/>
    <col min="12302" max="12302" width="0" style="1" hidden="1" customWidth="1"/>
    <col min="12303" max="12303" width="9.140625" style="1"/>
    <col min="12304" max="12306" width="0" style="1" hidden="1" customWidth="1"/>
    <col min="12307" max="12544" width="9.140625" style="1"/>
    <col min="12545" max="12545" width="4.140625" style="1" customWidth="1"/>
    <col min="12546" max="12546" width="47.85546875" style="1" customWidth="1"/>
    <col min="12547" max="12547" width="9.42578125" style="1" customWidth="1"/>
    <col min="12548" max="12549" width="12" style="1" customWidth="1"/>
    <col min="12550" max="12550" width="17.7109375" style="1" customWidth="1"/>
    <col min="12551" max="12552" width="12" style="1" customWidth="1"/>
    <col min="12553" max="12553" width="9" style="1" customWidth="1"/>
    <col min="12554" max="12554" width="12" style="1" customWidth="1"/>
    <col min="12555" max="12556" width="0" style="1" hidden="1" customWidth="1"/>
    <col min="12557" max="12557" width="9.140625" style="1"/>
    <col min="12558" max="12558" width="0" style="1" hidden="1" customWidth="1"/>
    <col min="12559" max="12559" width="9.140625" style="1"/>
    <col min="12560" max="12562" width="0" style="1" hidden="1" customWidth="1"/>
    <col min="12563" max="12800" width="9.140625" style="1"/>
    <col min="12801" max="12801" width="4.140625" style="1" customWidth="1"/>
    <col min="12802" max="12802" width="47.85546875" style="1" customWidth="1"/>
    <col min="12803" max="12803" width="9.42578125" style="1" customWidth="1"/>
    <col min="12804" max="12805" width="12" style="1" customWidth="1"/>
    <col min="12806" max="12806" width="17.7109375" style="1" customWidth="1"/>
    <col min="12807" max="12808" width="12" style="1" customWidth="1"/>
    <col min="12809" max="12809" width="9" style="1" customWidth="1"/>
    <col min="12810" max="12810" width="12" style="1" customWidth="1"/>
    <col min="12811" max="12812" width="0" style="1" hidden="1" customWidth="1"/>
    <col min="12813" max="12813" width="9.140625" style="1"/>
    <col min="12814" max="12814" width="0" style="1" hidden="1" customWidth="1"/>
    <col min="12815" max="12815" width="9.140625" style="1"/>
    <col min="12816" max="12818" width="0" style="1" hidden="1" customWidth="1"/>
    <col min="12819" max="13056" width="9.140625" style="1"/>
    <col min="13057" max="13057" width="4.140625" style="1" customWidth="1"/>
    <col min="13058" max="13058" width="47.85546875" style="1" customWidth="1"/>
    <col min="13059" max="13059" width="9.42578125" style="1" customWidth="1"/>
    <col min="13060" max="13061" width="12" style="1" customWidth="1"/>
    <col min="13062" max="13062" width="17.7109375" style="1" customWidth="1"/>
    <col min="13063" max="13064" width="12" style="1" customWidth="1"/>
    <col min="13065" max="13065" width="9" style="1" customWidth="1"/>
    <col min="13066" max="13066" width="12" style="1" customWidth="1"/>
    <col min="13067" max="13068" width="0" style="1" hidden="1" customWidth="1"/>
    <col min="13069" max="13069" width="9.140625" style="1"/>
    <col min="13070" max="13070" width="0" style="1" hidden="1" customWidth="1"/>
    <col min="13071" max="13071" width="9.140625" style="1"/>
    <col min="13072" max="13074" width="0" style="1" hidden="1" customWidth="1"/>
    <col min="13075" max="13312" width="9.140625" style="1"/>
    <col min="13313" max="13313" width="4.140625" style="1" customWidth="1"/>
    <col min="13314" max="13314" width="47.85546875" style="1" customWidth="1"/>
    <col min="13315" max="13315" width="9.42578125" style="1" customWidth="1"/>
    <col min="13316" max="13317" width="12" style="1" customWidth="1"/>
    <col min="13318" max="13318" width="17.7109375" style="1" customWidth="1"/>
    <col min="13319" max="13320" width="12" style="1" customWidth="1"/>
    <col min="13321" max="13321" width="9" style="1" customWidth="1"/>
    <col min="13322" max="13322" width="12" style="1" customWidth="1"/>
    <col min="13323" max="13324" width="0" style="1" hidden="1" customWidth="1"/>
    <col min="13325" max="13325" width="9.140625" style="1"/>
    <col min="13326" max="13326" width="0" style="1" hidden="1" customWidth="1"/>
    <col min="13327" max="13327" width="9.140625" style="1"/>
    <col min="13328" max="13330" width="0" style="1" hidden="1" customWidth="1"/>
    <col min="13331" max="13568" width="9.140625" style="1"/>
    <col min="13569" max="13569" width="4.140625" style="1" customWidth="1"/>
    <col min="13570" max="13570" width="47.85546875" style="1" customWidth="1"/>
    <col min="13571" max="13571" width="9.42578125" style="1" customWidth="1"/>
    <col min="13572" max="13573" width="12" style="1" customWidth="1"/>
    <col min="13574" max="13574" width="17.7109375" style="1" customWidth="1"/>
    <col min="13575" max="13576" width="12" style="1" customWidth="1"/>
    <col min="13577" max="13577" width="9" style="1" customWidth="1"/>
    <col min="13578" max="13578" width="12" style="1" customWidth="1"/>
    <col min="13579" max="13580" width="0" style="1" hidden="1" customWidth="1"/>
    <col min="13581" max="13581" width="9.140625" style="1"/>
    <col min="13582" max="13582" width="0" style="1" hidden="1" customWidth="1"/>
    <col min="13583" max="13583" width="9.140625" style="1"/>
    <col min="13584" max="13586" width="0" style="1" hidden="1" customWidth="1"/>
    <col min="13587" max="13824" width="9.140625" style="1"/>
    <col min="13825" max="13825" width="4.140625" style="1" customWidth="1"/>
    <col min="13826" max="13826" width="47.85546875" style="1" customWidth="1"/>
    <col min="13827" max="13827" width="9.42578125" style="1" customWidth="1"/>
    <col min="13828" max="13829" width="12" style="1" customWidth="1"/>
    <col min="13830" max="13830" width="17.7109375" style="1" customWidth="1"/>
    <col min="13831" max="13832" width="12" style="1" customWidth="1"/>
    <col min="13833" max="13833" width="9" style="1" customWidth="1"/>
    <col min="13834" max="13834" width="12" style="1" customWidth="1"/>
    <col min="13835" max="13836" width="0" style="1" hidden="1" customWidth="1"/>
    <col min="13837" max="13837" width="9.140625" style="1"/>
    <col min="13838" max="13838" width="0" style="1" hidden="1" customWidth="1"/>
    <col min="13839" max="13839" width="9.140625" style="1"/>
    <col min="13840" max="13842" width="0" style="1" hidden="1" customWidth="1"/>
    <col min="13843" max="14080" width="9.140625" style="1"/>
    <col min="14081" max="14081" width="4.140625" style="1" customWidth="1"/>
    <col min="14082" max="14082" width="47.85546875" style="1" customWidth="1"/>
    <col min="14083" max="14083" width="9.42578125" style="1" customWidth="1"/>
    <col min="14084" max="14085" width="12" style="1" customWidth="1"/>
    <col min="14086" max="14086" width="17.7109375" style="1" customWidth="1"/>
    <col min="14087" max="14088" width="12" style="1" customWidth="1"/>
    <col min="14089" max="14089" width="9" style="1" customWidth="1"/>
    <col min="14090" max="14090" width="12" style="1" customWidth="1"/>
    <col min="14091" max="14092" width="0" style="1" hidden="1" customWidth="1"/>
    <col min="14093" max="14093" width="9.140625" style="1"/>
    <col min="14094" max="14094" width="0" style="1" hidden="1" customWidth="1"/>
    <col min="14095" max="14095" width="9.140625" style="1"/>
    <col min="14096" max="14098" width="0" style="1" hidden="1" customWidth="1"/>
    <col min="14099" max="14336" width="9.140625" style="1"/>
    <col min="14337" max="14337" width="4.140625" style="1" customWidth="1"/>
    <col min="14338" max="14338" width="47.85546875" style="1" customWidth="1"/>
    <col min="14339" max="14339" width="9.42578125" style="1" customWidth="1"/>
    <col min="14340" max="14341" width="12" style="1" customWidth="1"/>
    <col min="14342" max="14342" width="17.7109375" style="1" customWidth="1"/>
    <col min="14343" max="14344" width="12" style="1" customWidth="1"/>
    <col min="14345" max="14345" width="9" style="1" customWidth="1"/>
    <col min="14346" max="14346" width="12" style="1" customWidth="1"/>
    <col min="14347" max="14348" width="0" style="1" hidden="1" customWidth="1"/>
    <col min="14349" max="14349" width="9.140625" style="1"/>
    <col min="14350" max="14350" width="0" style="1" hidden="1" customWidth="1"/>
    <col min="14351" max="14351" width="9.140625" style="1"/>
    <col min="14352" max="14354" width="0" style="1" hidden="1" customWidth="1"/>
    <col min="14355" max="14592" width="9.140625" style="1"/>
    <col min="14593" max="14593" width="4.140625" style="1" customWidth="1"/>
    <col min="14594" max="14594" width="47.85546875" style="1" customWidth="1"/>
    <col min="14595" max="14595" width="9.42578125" style="1" customWidth="1"/>
    <col min="14596" max="14597" width="12" style="1" customWidth="1"/>
    <col min="14598" max="14598" width="17.7109375" style="1" customWidth="1"/>
    <col min="14599" max="14600" width="12" style="1" customWidth="1"/>
    <col min="14601" max="14601" width="9" style="1" customWidth="1"/>
    <col min="14602" max="14602" width="12" style="1" customWidth="1"/>
    <col min="14603" max="14604" width="0" style="1" hidden="1" customWidth="1"/>
    <col min="14605" max="14605" width="9.140625" style="1"/>
    <col min="14606" max="14606" width="0" style="1" hidden="1" customWidth="1"/>
    <col min="14607" max="14607" width="9.140625" style="1"/>
    <col min="14608" max="14610" width="0" style="1" hidden="1" customWidth="1"/>
    <col min="14611" max="14848" width="9.140625" style="1"/>
    <col min="14849" max="14849" width="4.140625" style="1" customWidth="1"/>
    <col min="14850" max="14850" width="47.85546875" style="1" customWidth="1"/>
    <col min="14851" max="14851" width="9.42578125" style="1" customWidth="1"/>
    <col min="14852" max="14853" width="12" style="1" customWidth="1"/>
    <col min="14854" max="14854" width="17.7109375" style="1" customWidth="1"/>
    <col min="14855" max="14856" width="12" style="1" customWidth="1"/>
    <col min="14857" max="14857" width="9" style="1" customWidth="1"/>
    <col min="14858" max="14858" width="12" style="1" customWidth="1"/>
    <col min="14859" max="14860" width="0" style="1" hidden="1" customWidth="1"/>
    <col min="14861" max="14861" width="9.140625" style="1"/>
    <col min="14862" max="14862" width="0" style="1" hidden="1" customWidth="1"/>
    <col min="14863" max="14863" width="9.140625" style="1"/>
    <col min="14864" max="14866" width="0" style="1" hidden="1" customWidth="1"/>
    <col min="14867" max="15104" width="9.140625" style="1"/>
    <col min="15105" max="15105" width="4.140625" style="1" customWidth="1"/>
    <col min="15106" max="15106" width="47.85546875" style="1" customWidth="1"/>
    <col min="15107" max="15107" width="9.42578125" style="1" customWidth="1"/>
    <col min="15108" max="15109" width="12" style="1" customWidth="1"/>
    <col min="15110" max="15110" width="17.7109375" style="1" customWidth="1"/>
    <col min="15111" max="15112" width="12" style="1" customWidth="1"/>
    <col min="15113" max="15113" width="9" style="1" customWidth="1"/>
    <col min="15114" max="15114" width="12" style="1" customWidth="1"/>
    <col min="15115" max="15116" width="0" style="1" hidden="1" customWidth="1"/>
    <col min="15117" max="15117" width="9.140625" style="1"/>
    <col min="15118" max="15118" width="0" style="1" hidden="1" customWidth="1"/>
    <col min="15119" max="15119" width="9.140625" style="1"/>
    <col min="15120" max="15122" width="0" style="1" hidden="1" customWidth="1"/>
    <col min="15123" max="15360" width="9.140625" style="1"/>
    <col min="15361" max="15361" width="4.140625" style="1" customWidth="1"/>
    <col min="15362" max="15362" width="47.85546875" style="1" customWidth="1"/>
    <col min="15363" max="15363" width="9.42578125" style="1" customWidth="1"/>
    <col min="15364" max="15365" width="12" style="1" customWidth="1"/>
    <col min="15366" max="15366" width="17.7109375" style="1" customWidth="1"/>
    <col min="15367" max="15368" width="12" style="1" customWidth="1"/>
    <col min="15369" max="15369" width="9" style="1" customWidth="1"/>
    <col min="15370" max="15370" width="12" style="1" customWidth="1"/>
    <col min="15371" max="15372" width="0" style="1" hidden="1" customWidth="1"/>
    <col min="15373" max="15373" width="9.140625" style="1"/>
    <col min="15374" max="15374" width="0" style="1" hidden="1" customWidth="1"/>
    <col min="15375" max="15375" width="9.140625" style="1"/>
    <col min="15376" max="15378" width="0" style="1" hidden="1" customWidth="1"/>
    <col min="15379" max="15616" width="9.140625" style="1"/>
    <col min="15617" max="15617" width="4.140625" style="1" customWidth="1"/>
    <col min="15618" max="15618" width="47.85546875" style="1" customWidth="1"/>
    <col min="15619" max="15619" width="9.42578125" style="1" customWidth="1"/>
    <col min="15620" max="15621" width="12" style="1" customWidth="1"/>
    <col min="15622" max="15622" width="17.7109375" style="1" customWidth="1"/>
    <col min="15623" max="15624" width="12" style="1" customWidth="1"/>
    <col min="15625" max="15625" width="9" style="1" customWidth="1"/>
    <col min="15626" max="15626" width="12" style="1" customWidth="1"/>
    <col min="15627" max="15628" width="0" style="1" hidden="1" customWidth="1"/>
    <col min="15629" max="15629" width="9.140625" style="1"/>
    <col min="15630" max="15630" width="0" style="1" hidden="1" customWidth="1"/>
    <col min="15631" max="15631" width="9.140625" style="1"/>
    <col min="15632" max="15634" width="0" style="1" hidden="1" customWidth="1"/>
    <col min="15635" max="15872" width="9.140625" style="1"/>
    <col min="15873" max="15873" width="4.140625" style="1" customWidth="1"/>
    <col min="15874" max="15874" width="47.85546875" style="1" customWidth="1"/>
    <col min="15875" max="15875" width="9.42578125" style="1" customWidth="1"/>
    <col min="15876" max="15877" width="12" style="1" customWidth="1"/>
    <col min="15878" max="15878" width="17.7109375" style="1" customWidth="1"/>
    <col min="15879" max="15880" width="12" style="1" customWidth="1"/>
    <col min="15881" max="15881" width="9" style="1" customWidth="1"/>
    <col min="15882" max="15882" width="12" style="1" customWidth="1"/>
    <col min="15883" max="15884" width="0" style="1" hidden="1" customWidth="1"/>
    <col min="15885" max="15885" width="9.140625" style="1"/>
    <col min="15886" max="15886" width="0" style="1" hidden="1" customWidth="1"/>
    <col min="15887" max="15887" width="9.140625" style="1"/>
    <col min="15888" max="15890" width="0" style="1" hidden="1" customWidth="1"/>
    <col min="15891" max="16128" width="9.140625" style="1"/>
    <col min="16129" max="16129" width="4.140625" style="1" customWidth="1"/>
    <col min="16130" max="16130" width="47.85546875" style="1" customWidth="1"/>
    <col min="16131" max="16131" width="9.42578125" style="1" customWidth="1"/>
    <col min="16132" max="16133" width="12" style="1" customWidth="1"/>
    <col min="16134" max="16134" width="17.7109375" style="1" customWidth="1"/>
    <col min="16135" max="16136" width="12" style="1" customWidth="1"/>
    <col min="16137" max="16137" width="9" style="1" customWidth="1"/>
    <col min="16138" max="16138" width="12" style="1" customWidth="1"/>
    <col min="16139" max="16140" width="0" style="1" hidden="1" customWidth="1"/>
    <col min="16141" max="16141" width="9.140625" style="1"/>
    <col min="16142" max="16142" width="0" style="1" hidden="1" customWidth="1"/>
    <col min="16143" max="16143" width="9.140625" style="1"/>
    <col min="16144" max="16146" width="0" style="1" hidden="1" customWidth="1"/>
    <col min="16147" max="16384" width="9.140625" style="1"/>
  </cols>
  <sheetData>
    <row r="1" spans="1:18" x14ac:dyDescent="0.25">
      <c r="A1" s="45" t="s">
        <v>131</v>
      </c>
      <c r="D1" s="45" t="s">
        <v>130</v>
      </c>
      <c r="J1" s="44" t="s">
        <v>129</v>
      </c>
    </row>
    <row r="3" spans="1:18" x14ac:dyDescent="0.25">
      <c r="B3" s="5" t="s">
        <v>128</v>
      </c>
      <c r="C3" s="27" t="s">
        <v>127</v>
      </c>
      <c r="D3" s="27"/>
      <c r="E3" s="27"/>
      <c r="F3" s="27"/>
      <c r="G3" s="27"/>
      <c r="H3" s="27"/>
      <c r="I3" s="27"/>
      <c r="J3" s="27"/>
      <c r="P3" s="41" t="s">
        <v>127</v>
      </c>
    </row>
    <row r="4" spans="1:18" x14ac:dyDescent="0.25">
      <c r="B4" s="5" t="s">
        <v>126</v>
      </c>
      <c r="C4" s="27" t="s">
        <v>125</v>
      </c>
      <c r="D4" s="27"/>
      <c r="E4" s="27"/>
      <c r="F4" s="27"/>
      <c r="G4" s="27"/>
      <c r="H4" s="27"/>
      <c r="I4" s="27"/>
      <c r="J4" s="27"/>
      <c r="Q4" s="41" t="s">
        <v>125</v>
      </c>
    </row>
    <row r="5" spans="1:18" x14ac:dyDescent="0.25">
      <c r="A5" s="43" t="s">
        <v>124</v>
      </c>
      <c r="B5" s="43"/>
      <c r="C5" s="43"/>
      <c r="D5" s="43"/>
      <c r="E5" s="43"/>
      <c r="F5" s="43"/>
      <c r="G5" s="43"/>
      <c r="H5" s="43"/>
      <c r="I5" s="43"/>
      <c r="J5" s="43"/>
      <c r="R5" s="41" t="s">
        <v>124</v>
      </c>
    </row>
    <row r="6" spans="1:18" x14ac:dyDescent="0.25">
      <c r="A6" s="42" t="s">
        <v>123</v>
      </c>
      <c r="B6" s="42"/>
      <c r="C6" s="42"/>
      <c r="D6" s="42"/>
      <c r="E6" s="42"/>
      <c r="F6" s="42"/>
      <c r="G6" s="42"/>
      <c r="H6" s="42"/>
      <c r="I6" s="42"/>
      <c r="J6" s="42"/>
      <c r="R6" s="41" t="s">
        <v>123</v>
      </c>
    </row>
    <row r="7" spans="1:18" x14ac:dyDescent="0.25">
      <c r="A7" s="42" t="s">
        <v>122</v>
      </c>
      <c r="B7" s="42"/>
      <c r="C7" s="42"/>
      <c r="D7" s="42"/>
      <c r="E7" s="42"/>
      <c r="F7" s="42"/>
      <c r="G7" s="42"/>
      <c r="H7" s="42"/>
      <c r="I7" s="42"/>
      <c r="J7" s="42"/>
      <c r="R7" s="41" t="s">
        <v>122</v>
      </c>
    </row>
    <row r="8" spans="1:18" x14ac:dyDescent="0.25">
      <c r="G8" s="5" t="s">
        <v>121</v>
      </c>
      <c r="H8" s="40">
        <f>F189/1000</f>
        <v>143.41598999999999</v>
      </c>
      <c r="I8" s="40"/>
      <c r="J8" s="30" t="s">
        <v>116</v>
      </c>
    </row>
    <row r="9" spans="1:18" x14ac:dyDescent="0.25">
      <c r="G9" s="5" t="s">
        <v>120</v>
      </c>
      <c r="H9" s="40">
        <f>F133/1000</f>
        <v>26.123419999999999</v>
      </c>
      <c r="I9" s="40"/>
      <c r="J9" s="30" t="s">
        <v>116</v>
      </c>
    </row>
    <row r="10" spans="1:18" x14ac:dyDescent="0.25">
      <c r="G10" s="5" t="s">
        <v>119</v>
      </c>
      <c r="H10" s="40">
        <f>(J111+J112)/1000</f>
        <v>0.14953199999999997</v>
      </c>
      <c r="I10" s="40"/>
      <c r="J10" s="30" t="s">
        <v>118</v>
      </c>
    </row>
    <row r="11" spans="1:18" x14ac:dyDescent="0.25">
      <c r="G11" s="5" t="s">
        <v>117</v>
      </c>
      <c r="H11" s="40">
        <f>G111/1000</f>
        <v>54.300959999999996</v>
      </c>
      <c r="I11" s="40"/>
      <c r="J11" s="30" t="s">
        <v>116</v>
      </c>
    </row>
    <row r="12" spans="1:18" x14ac:dyDescent="0.25">
      <c r="A12" s="39" t="s">
        <v>115</v>
      </c>
      <c r="B12" s="39"/>
      <c r="C12" s="39"/>
      <c r="D12" s="39"/>
      <c r="E12" s="39"/>
      <c r="F12" s="39"/>
      <c r="G12" s="39"/>
      <c r="H12" s="39"/>
      <c r="I12" s="39"/>
      <c r="J12" s="39"/>
    </row>
    <row r="13" spans="1:18" ht="4.9000000000000004" customHeight="1" x14ac:dyDescent="0.25"/>
    <row r="14" spans="1:18" ht="21.95" customHeight="1" x14ac:dyDescent="0.25">
      <c r="A14" s="36" t="s">
        <v>114</v>
      </c>
      <c r="B14" s="36" t="s">
        <v>113</v>
      </c>
      <c r="C14" s="36" t="s">
        <v>112</v>
      </c>
      <c r="D14" s="35" t="s">
        <v>111</v>
      </c>
      <c r="E14" s="34"/>
      <c r="F14" s="35" t="s">
        <v>110</v>
      </c>
      <c r="G14" s="38"/>
      <c r="H14" s="34"/>
      <c r="I14" s="35" t="s">
        <v>109</v>
      </c>
      <c r="J14" s="34"/>
    </row>
    <row r="15" spans="1:18" ht="11.1" customHeight="1" x14ac:dyDescent="0.25">
      <c r="A15" s="37"/>
      <c r="B15" s="37"/>
      <c r="C15" s="37"/>
      <c r="D15" s="32" t="s">
        <v>103</v>
      </c>
      <c r="E15" s="32" t="s">
        <v>108</v>
      </c>
      <c r="F15" s="36" t="s">
        <v>103</v>
      </c>
      <c r="G15" s="36" t="s">
        <v>106</v>
      </c>
      <c r="H15" s="32" t="s">
        <v>108</v>
      </c>
      <c r="I15" s="35" t="s">
        <v>107</v>
      </c>
      <c r="J15" s="34"/>
    </row>
    <row r="16" spans="1:18" ht="21.95" customHeight="1" thickBot="1" x14ac:dyDescent="0.3">
      <c r="A16" s="33"/>
      <c r="B16" s="33"/>
      <c r="C16" s="33"/>
      <c r="D16" s="32" t="s">
        <v>106</v>
      </c>
      <c r="E16" s="32" t="s">
        <v>105</v>
      </c>
      <c r="F16" s="33"/>
      <c r="G16" s="33"/>
      <c r="H16" s="32" t="s">
        <v>105</v>
      </c>
      <c r="I16" s="32" t="s">
        <v>104</v>
      </c>
      <c r="J16" s="32" t="s">
        <v>103</v>
      </c>
    </row>
    <row r="17" spans="1:14" ht="15.75" thickTop="1" x14ac:dyDescent="0.25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31">
        <v>9</v>
      </c>
      <c r="J17" s="31">
        <v>10</v>
      </c>
    </row>
    <row r="18" spans="1:14" x14ac:dyDescent="0.25">
      <c r="B18" s="30" t="s">
        <v>102</v>
      </c>
    </row>
    <row r="19" spans="1:14" x14ac:dyDescent="0.25">
      <c r="A19" s="28" t="s">
        <v>101</v>
      </c>
      <c r="B19" s="27" t="s">
        <v>100</v>
      </c>
      <c r="C19" s="15">
        <v>1</v>
      </c>
      <c r="D19" s="26">
        <f>'[1]Текущие цены за единицу'!B6</f>
        <v>22384.07</v>
      </c>
      <c r="E19" s="26">
        <f>'[1]Текущие цены за единицу'!D6</f>
        <v>12175.38</v>
      </c>
      <c r="F19" s="24">
        <f>'[1]Текущие цены с учетом расхода'!B6</f>
        <v>22384.07</v>
      </c>
      <c r="G19" s="24">
        <f>'[1]Текущие цены с учетом расхода'!C6</f>
        <v>10208.69</v>
      </c>
      <c r="H19" s="26">
        <f>'[1]Текущие цены с учетом расхода'!D6</f>
        <v>12175.38</v>
      </c>
      <c r="I19" s="25">
        <v>34.308</v>
      </c>
      <c r="J19" s="25">
        <f>'[1]Текущие цены с учетом расхода'!I6</f>
        <v>34.308</v>
      </c>
      <c r="K19" s="1" t="s">
        <v>90</v>
      </c>
      <c r="L19" s="1" t="s">
        <v>89</v>
      </c>
      <c r="N19" s="24">
        <f>'[1]Текущие цены с учетом расхода'!F6</f>
        <v>0</v>
      </c>
    </row>
    <row r="20" spans="1:14" ht="33" customHeight="1" x14ac:dyDescent="0.25">
      <c r="A20" s="15"/>
      <c r="B20" s="15"/>
      <c r="C20" s="15"/>
      <c r="D20" s="21">
        <f>'[1]Текущие цены за единицу'!C6</f>
        <v>10208.69</v>
      </c>
      <c r="E20" s="21">
        <f>'[1]Текущие цены за единицу'!E6</f>
        <v>3158.52</v>
      </c>
      <c r="F20" s="24"/>
      <c r="G20" s="24"/>
      <c r="H20" s="21">
        <f>'[1]Текущие цены с учетом расхода'!E6</f>
        <v>3158.52</v>
      </c>
      <c r="I20" s="1">
        <v>10.14</v>
      </c>
      <c r="J20" s="1">
        <f>'[1]Текущие цены с учетом расхода'!K6</f>
        <v>10.14</v>
      </c>
      <c r="K20" s="1" t="s">
        <v>88</v>
      </c>
      <c r="L20" s="1" t="s">
        <v>87</v>
      </c>
      <c r="N20" s="24"/>
    </row>
    <row r="21" spans="1:14" hidden="1" x14ac:dyDescent="0.25">
      <c r="B21" s="22" t="s">
        <v>86</v>
      </c>
      <c r="F21" s="1">
        <v>10208.69</v>
      </c>
    </row>
    <row r="22" spans="1:14" hidden="1" x14ac:dyDescent="0.25">
      <c r="B22" s="22" t="s">
        <v>85</v>
      </c>
      <c r="F22" s="1">
        <v>12175.38</v>
      </c>
    </row>
    <row r="23" spans="1:14" hidden="1" x14ac:dyDescent="0.25">
      <c r="B23" s="22" t="s">
        <v>84</v>
      </c>
      <c r="F23" s="1">
        <v>3158.52</v>
      </c>
    </row>
    <row r="24" spans="1:14" hidden="1" x14ac:dyDescent="0.25">
      <c r="B24" s="22" t="s">
        <v>83</v>
      </c>
    </row>
    <row r="25" spans="1:14" ht="21" hidden="1" x14ac:dyDescent="0.25">
      <c r="B25" s="22" t="s">
        <v>10</v>
      </c>
    </row>
    <row r="26" spans="1:14" ht="45" hidden="1" x14ac:dyDescent="0.25">
      <c r="B26" s="22" t="s">
        <v>82</v>
      </c>
      <c r="C26" s="23"/>
      <c r="K26" s="1" t="s">
        <v>81</v>
      </c>
      <c r="L26" s="1" t="s">
        <v>80</v>
      </c>
    </row>
    <row r="27" spans="1:14" hidden="1" x14ac:dyDescent="0.25">
      <c r="B27" s="22" t="s">
        <v>79</v>
      </c>
    </row>
    <row r="28" spans="1:14" ht="21" hidden="1" x14ac:dyDescent="0.25">
      <c r="B28" s="22" t="s">
        <v>78</v>
      </c>
    </row>
    <row r="29" spans="1:14" hidden="1" x14ac:dyDescent="0.25">
      <c r="B29" s="22" t="s">
        <v>77</v>
      </c>
    </row>
    <row r="30" spans="1:14" hidden="1" x14ac:dyDescent="0.25">
      <c r="B30" s="22" t="s">
        <v>76</v>
      </c>
      <c r="C30" s="1">
        <v>113</v>
      </c>
      <c r="F30" s="21">
        <f>IF('[1]Текущие цены с учетом расхода'!N6&gt;0,'[1]Текущие цены с учетом расхода'!N6,IF('[1]Текущие цены с учетом расхода'!N6&lt;0,'[1]Текущие цены с учетом расхода'!N6,""))</f>
        <v>15104.95</v>
      </c>
      <c r="L30" s="20" t="s">
        <v>75</v>
      </c>
    </row>
    <row r="31" spans="1:14" ht="30" hidden="1" x14ac:dyDescent="0.25">
      <c r="B31" s="22" t="s">
        <v>74</v>
      </c>
      <c r="C31" s="1">
        <v>113</v>
      </c>
      <c r="F31" s="21">
        <f>IF('[1]Текущие цены с учетом расхода'!P6&gt;0,'[1]Текущие цены с учетом расхода'!P6,IF('[1]Текущие цены с учетом расхода'!P6&lt;0,'[1]Текущие цены с учетом расхода'!P6,""))</f>
        <v>11535.82</v>
      </c>
      <c r="L31" s="20" t="s">
        <v>73</v>
      </c>
    </row>
    <row r="32" spans="1:14" ht="30" hidden="1" x14ac:dyDescent="0.25">
      <c r="B32" s="22" t="s">
        <v>72</v>
      </c>
      <c r="C32" s="1">
        <v>113</v>
      </c>
      <c r="F32" s="21">
        <f>IF('[1]Текущие цены с учетом расхода'!Q6&gt;0,'[1]Текущие цены с учетом расхода'!Q6,IF('[1]Текущие цены с учетом расхода'!Q6&lt;0,'[1]Текущие цены с учетом расхода'!Q6,""))</f>
        <v>3569.13</v>
      </c>
      <c r="L32" s="20" t="s">
        <v>71</v>
      </c>
    </row>
    <row r="33" spans="1:14" hidden="1" x14ac:dyDescent="0.25">
      <c r="B33" s="22" t="s">
        <v>70</v>
      </c>
      <c r="C33" s="1">
        <v>60</v>
      </c>
      <c r="F33" s="21">
        <f>IF('[1]Текущие цены с учетом расхода'!O6&gt;0,'[1]Текущие цены с учетом расхода'!O6,IF('[1]Текущие цены с учетом расхода'!O6&lt;0,'[1]Текущие цены с учетом расхода'!O6,""))</f>
        <v>8020.33</v>
      </c>
      <c r="L33" s="20" t="s">
        <v>69</v>
      </c>
    </row>
    <row r="34" spans="1:14" hidden="1" x14ac:dyDescent="0.25">
      <c r="B34" s="22" t="s">
        <v>68</v>
      </c>
      <c r="C34" s="1">
        <v>60</v>
      </c>
      <c r="F34" s="21">
        <f>IF('[1]Текущие цены с учетом расхода'!R6&gt;0,'[1]Текущие цены с учетом расхода'!R6,IF('[1]Текущие цены с учетом расхода'!R6&lt;0,'[1]Текущие цены с учетом расхода'!R6,""))</f>
        <v>6125.21</v>
      </c>
      <c r="L34" s="20" t="s">
        <v>67</v>
      </c>
    </row>
    <row r="35" spans="1:14" ht="30" hidden="1" x14ac:dyDescent="0.25">
      <c r="B35" s="22" t="s">
        <v>66</v>
      </c>
      <c r="C35" s="1">
        <v>60</v>
      </c>
      <c r="F35" s="21">
        <f>IF('[1]Текущие цены с учетом расхода'!S6&gt;0,'[1]Текущие цены с учетом расхода'!S6,IF('[1]Текущие цены с учетом расхода'!S6&lt;0,'[1]Текущие цены с учетом расхода'!S6,""))</f>
        <v>1895.11</v>
      </c>
      <c r="L35" s="20" t="s">
        <v>65</v>
      </c>
    </row>
    <row r="36" spans="1:14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</row>
    <row r="37" spans="1:14" x14ac:dyDescent="0.25">
      <c r="A37" s="28" t="s">
        <v>99</v>
      </c>
      <c r="B37" s="27" t="s">
        <v>98</v>
      </c>
      <c r="C37" s="15">
        <v>0.2</v>
      </c>
      <c r="D37" s="26">
        <f>'[1]Текущие цены за единицу'!B7</f>
        <v>24371.02</v>
      </c>
      <c r="E37" s="26">
        <f>'[1]Текущие цены за единицу'!D7</f>
        <v>404.65</v>
      </c>
      <c r="F37" s="24">
        <f>'[1]Текущие цены с учетом расхода'!B7</f>
        <v>4874.2</v>
      </c>
      <c r="G37" s="24">
        <f>'[1]Текущие цены с учетом расхода'!C7</f>
        <v>4478.05</v>
      </c>
      <c r="H37" s="26">
        <f>'[1]Текущие цены с учетом расхода'!D7</f>
        <v>80.930000000000007</v>
      </c>
      <c r="I37" s="25">
        <v>73.08</v>
      </c>
      <c r="J37" s="25">
        <f>'[1]Текущие цены с учетом расхода'!I7</f>
        <v>14.616</v>
      </c>
      <c r="K37" s="1" t="s">
        <v>90</v>
      </c>
      <c r="L37" s="1" t="s">
        <v>89</v>
      </c>
      <c r="N37" s="24">
        <f>'[1]Текущие цены с учетом расхода'!F7</f>
        <v>315.22000000000003</v>
      </c>
    </row>
    <row r="38" spans="1:14" ht="33" customHeight="1" x14ac:dyDescent="0.25">
      <c r="A38" s="15"/>
      <c r="B38" s="15"/>
      <c r="C38" s="15"/>
      <c r="D38" s="21">
        <f>'[1]Текущие цены за единицу'!C7</f>
        <v>22390.25</v>
      </c>
      <c r="E38" s="21">
        <f>'[1]Текущие цены за единицу'!E7</f>
        <v>12.3</v>
      </c>
      <c r="F38" s="24"/>
      <c r="G38" s="24"/>
      <c r="H38" s="21">
        <f>'[1]Текущие цены с учетом расхода'!E7</f>
        <v>2.46</v>
      </c>
      <c r="I38" s="1">
        <v>3.5999999999999997E-2</v>
      </c>
      <c r="J38" s="1">
        <f>'[1]Текущие цены с учетом расхода'!K7</f>
        <v>7.1999999999999998E-3</v>
      </c>
      <c r="K38" s="1" t="s">
        <v>88</v>
      </c>
      <c r="L38" s="1" t="s">
        <v>87</v>
      </c>
      <c r="N38" s="24"/>
    </row>
    <row r="39" spans="1:14" x14ac:dyDescent="0.25">
      <c r="B39" s="29" t="s">
        <v>95</v>
      </c>
    </row>
    <row r="40" spans="1:14" hidden="1" x14ac:dyDescent="0.25">
      <c r="B40" s="22" t="s">
        <v>86</v>
      </c>
      <c r="F40" s="1">
        <v>4478.05</v>
      </c>
    </row>
    <row r="41" spans="1:14" hidden="1" x14ac:dyDescent="0.25">
      <c r="B41" s="22" t="s">
        <v>85</v>
      </c>
      <c r="F41" s="1">
        <v>80.930000000000007</v>
      </c>
    </row>
    <row r="42" spans="1:14" hidden="1" x14ac:dyDescent="0.25">
      <c r="B42" s="22" t="s">
        <v>84</v>
      </c>
      <c r="F42" s="1">
        <v>2.46</v>
      </c>
    </row>
    <row r="43" spans="1:14" hidden="1" x14ac:dyDescent="0.25">
      <c r="B43" s="22" t="s">
        <v>83</v>
      </c>
      <c r="F43" s="1">
        <v>315.22000000000003</v>
      </c>
    </row>
    <row r="44" spans="1:14" ht="21" hidden="1" x14ac:dyDescent="0.25">
      <c r="B44" s="22" t="s">
        <v>10</v>
      </c>
    </row>
    <row r="45" spans="1:14" ht="45" hidden="1" x14ac:dyDescent="0.25">
      <c r="B45" s="22" t="s">
        <v>82</v>
      </c>
      <c r="C45" s="23">
        <v>373.17</v>
      </c>
      <c r="F45" s="1">
        <v>74.63</v>
      </c>
      <c r="K45" s="1" t="s">
        <v>81</v>
      </c>
      <c r="L45" s="1" t="s">
        <v>80</v>
      </c>
    </row>
    <row r="46" spans="1:14" hidden="1" x14ac:dyDescent="0.25">
      <c r="B46" s="22" t="s">
        <v>79</v>
      </c>
    </row>
    <row r="47" spans="1:14" ht="21" hidden="1" x14ac:dyDescent="0.25">
      <c r="B47" s="22" t="s">
        <v>78</v>
      </c>
    </row>
    <row r="48" spans="1:14" hidden="1" x14ac:dyDescent="0.25">
      <c r="B48" s="22" t="s">
        <v>77</v>
      </c>
    </row>
    <row r="49" spans="1:14" hidden="1" x14ac:dyDescent="0.25">
      <c r="B49" s="22" t="s">
        <v>76</v>
      </c>
      <c r="C49" s="1">
        <v>100</v>
      </c>
      <c r="F49" s="21">
        <f>IF('[1]Текущие цены с учетом расхода'!N7&gt;0,'[1]Текущие цены с учетом расхода'!N7,IF('[1]Текущие цены с учетом расхода'!N7&lt;0,'[1]Текущие цены с учетом расхода'!N7,""))</f>
        <v>4480.51</v>
      </c>
      <c r="L49" s="20" t="s">
        <v>75</v>
      </c>
    </row>
    <row r="50" spans="1:14" ht="30" hidden="1" x14ac:dyDescent="0.25">
      <c r="B50" s="22" t="s">
        <v>74</v>
      </c>
      <c r="C50" s="1">
        <v>100</v>
      </c>
      <c r="F50" s="21">
        <f>IF('[1]Текущие цены с учетом расхода'!P7&gt;0,'[1]Текущие цены с учетом расхода'!P7,IF('[1]Текущие цены с учетом расхода'!P7&lt;0,'[1]Текущие цены с учетом расхода'!P7,""))</f>
        <v>4478.05</v>
      </c>
      <c r="L50" s="20" t="s">
        <v>73</v>
      </c>
    </row>
    <row r="51" spans="1:14" ht="30" hidden="1" x14ac:dyDescent="0.25">
      <c r="B51" s="22" t="s">
        <v>72</v>
      </c>
      <c r="C51" s="1">
        <v>100</v>
      </c>
      <c r="F51" s="21">
        <f>IF('[1]Текущие цены с учетом расхода'!Q7&gt;0,'[1]Текущие цены с учетом расхода'!Q7,IF('[1]Текущие цены с учетом расхода'!Q7&lt;0,'[1]Текущие цены с учетом расхода'!Q7,""))</f>
        <v>2.46</v>
      </c>
      <c r="L51" s="20" t="s">
        <v>71</v>
      </c>
    </row>
    <row r="52" spans="1:14" hidden="1" x14ac:dyDescent="0.25">
      <c r="B52" s="22" t="s">
        <v>70</v>
      </c>
      <c r="C52" s="1">
        <v>65</v>
      </c>
      <c r="F52" s="21">
        <f>IF('[1]Текущие цены с учетом расхода'!O7&gt;0,'[1]Текущие цены с учетом расхода'!O7,IF('[1]Текущие цены с учетом расхода'!O7&lt;0,'[1]Текущие цены с учетом расхода'!O7,""))</f>
        <v>2912.33</v>
      </c>
      <c r="L52" s="20" t="s">
        <v>69</v>
      </c>
    </row>
    <row r="53" spans="1:14" hidden="1" x14ac:dyDescent="0.25">
      <c r="B53" s="22" t="s">
        <v>68</v>
      </c>
      <c r="C53" s="1">
        <v>65</v>
      </c>
      <c r="F53" s="21">
        <f>IF('[1]Текущие цены с учетом расхода'!R7&gt;0,'[1]Текущие цены с учетом расхода'!R7,IF('[1]Текущие цены с учетом расхода'!R7&lt;0,'[1]Текущие цены с учетом расхода'!R7,""))</f>
        <v>2910.73</v>
      </c>
      <c r="L53" s="20" t="s">
        <v>67</v>
      </c>
    </row>
    <row r="54" spans="1:14" ht="30" hidden="1" x14ac:dyDescent="0.25">
      <c r="B54" s="22" t="s">
        <v>66</v>
      </c>
      <c r="C54" s="1">
        <v>65</v>
      </c>
      <c r="F54" s="21">
        <f>IF('[1]Текущие цены с учетом расхода'!S7&gt;0,'[1]Текущие цены с учетом расхода'!S7,IF('[1]Текущие цены с учетом расхода'!S7&lt;0,'[1]Текущие цены с учетом расхода'!S7,""))</f>
        <v>1.6</v>
      </c>
      <c r="L54" s="20" t="s">
        <v>65</v>
      </c>
    </row>
    <row r="55" spans="1:14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6" spans="1:14" x14ac:dyDescent="0.25">
      <c r="A56" s="28" t="s">
        <v>97</v>
      </c>
      <c r="B56" s="27" t="s">
        <v>96</v>
      </c>
      <c r="C56" s="15">
        <v>0.4</v>
      </c>
      <c r="D56" s="26">
        <f>'[1]Текущие цены за единицу'!B8</f>
        <v>13584.04</v>
      </c>
      <c r="E56" s="26">
        <f>'[1]Текущие цены за единицу'!D8</f>
        <v>219.64</v>
      </c>
      <c r="F56" s="24">
        <f>'[1]Текущие цены с учетом расхода'!B8</f>
        <v>5433.62</v>
      </c>
      <c r="G56" s="24">
        <f>'[1]Текущие цены с учетом расхода'!C8</f>
        <v>5103.0600000000004</v>
      </c>
      <c r="H56" s="26">
        <f>'[1]Текущие цены с учетом расхода'!D8</f>
        <v>87.86</v>
      </c>
      <c r="I56" s="25">
        <v>41.64</v>
      </c>
      <c r="J56" s="25">
        <f>'[1]Текущие цены с учетом расхода'!I8</f>
        <v>16.655999999999999</v>
      </c>
      <c r="K56" s="1" t="s">
        <v>90</v>
      </c>
      <c r="L56" s="1" t="s">
        <v>89</v>
      </c>
      <c r="N56" s="24">
        <f>'[1]Текущие цены с учетом расхода'!F8</f>
        <v>242.7</v>
      </c>
    </row>
    <row r="57" spans="1:14" ht="33" customHeight="1" x14ac:dyDescent="0.25">
      <c r="A57" s="15"/>
      <c r="B57" s="15"/>
      <c r="C57" s="15"/>
      <c r="D57" s="21">
        <f>'[1]Текущие цены за единицу'!C8</f>
        <v>12757.66</v>
      </c>
      <c r="E57" s="21">
        <f>'[1]Текущие цены за единицу'!E8</f>
        <v>4.0999999999999996</v>
      </c>
      <c r="F57" s="24"/>
      <c r="G57" s="24"/>
      <c r="H57" s="21">
        <f>'[1]Текущие цены с учетом расхода'!E8</f>
        <v>1.64</v>
      </c>
      <c r="I57" s="1">
        <v>1.2E-2</v>
      </c>
      <c r="J57" s="1">
        <f>'[1]Текущие цены с учетом расхода'!K8</f>
        <v>4.7999999999999996E-3</v>
      </c>
      <c r="K57" s="1" t="s">
        <v>88</v>
      </c>
      <c r="L57" s="1" t="s">
        <v>87</v>
      </c>
      <c r="N57" s="24"/>
    </row>
    <row r="58" spans="1:14" x14ac:dyDescent="0.25">
      <c r="B58" s="29" t="s">
        <v>95</v>
      </c>
    </row>
    <row r="59" spans="1:14" hidden="1" x14ac:dyDescent="0.25">
      <c r="B59" s="22" t="s">
        <v>86</v>
      </c>
      <c r="F59" s="1">
        <v>5103.07</v>
      </c>
    </row>
    <row r="60" spans="1:14" hidden="1" x14ac:dyDescent="0.25">
      <c r="B60" s="22" t="s">
        <v>85</v>
      </c>
      <c r="F60" s="1">
        <v>87.86</v>
      </c>
    </row>
    <row r="61" spans="1:14" hidden="1" x14ac:dyDescent="0.25">
      <c r="B61" s="22" t="s">
        <v>84</v>
      </c>
      <c r="F61" s="1">
        <v>1.64</v>
      </c>
    </row>
    <row r="62" spans="1:14" hidden="1" x14ac:dyDescent="0.25">
      <c r="B62" s="22" t="s">
        <v>83</v>
      </c>
      <c r="F62" s="1">
        <v>242.69</v>
      </c>
    </row>
    <row r="63" spans="1:14" ht="21" hidden="1" x14ac:dyDescent="0.25">
      <c r="B63" s="22" t="s">
        <v>10</v>
      </c>
    </row>
    <row r="64" spans="1:14" ht="45" hidden="1" x14ac:dyDescent="0.25">
      <c r="B64" s="22" t="s">
        <v>82</v>
      </c>
      <c r="C64" s="23">
        <v>212.63</v>
      </c>
      <c r="F64" s="1">
        <v>85.05</v>
      </c>
      <c r="K64" s="1" t="s">
        <v>81</v>
      </c>
      <c r="L64" s="1" t="s">
        <v>80</v>
      </c>
    </row>
    <row r="65" spans="1:14" hidden="1" x14ac:dyDescent="0.25">
      <c r="B65" s="22" t="s">
        <v>79</v>
      </c>
    </row>
    <row r="66" spans="1:14" ht="21" hidden="1" x14ac:dyDescent="0.25">
      <c r="B66" s="22" t="s">
        <v>78</v>
      </c>
    </row>
    <row r="67" spans="1:14" hidden="1" x14ac:dyDescent="0.25">
      <c r="B67" s="22" t="s">
        <v>77</v>
      </c>
    </row>
    <row r="68" spans="1:14" hidden="1" x14ac:dyDescent="0.25">
      <c r="B68" s="22" t="s">
        <v>76</v>
      </c>
      <c r="C68" s="1">
        <v>100</v>
      </c>
      <c r="F68" s="21">
        <f>IF('[1]Текущие цены с учетом расхода'!N8&gt;0,'[1]Текущие цены с учетом расхода'!N8,IF('[1]Текущие цены с учетом расхода'!N8&lt;0,'[1]Текущие цены с учетом расхода'!N8,""))</f>
        <v>5104.7</v>
      </c>
      <c r="L68" s="20" t="s">
        <v>75</v>
      </c>
    </row>
    <row r="69" spans="1:14" ht="30" hidden="1" x14ac:dyDescent="0.25">
      <c r="B69" s="22" t="s">
        <v>74</v>
      </c>
      <c r="C69" s="1">
        <v>100</v>
      </c>
      <c r="F69" s="21">
        <f>IF('[1]Текущие цены с учетом расхода'!P8&gt;0,'[1]Текущие цены с учетом расхода'!P8,IF('[1]Текущие цены с учетом расхода'!P8&lt;0,'[1]Текущие цены с учетом расхода'!P8,""))</f>
        <v>5103.0600000000004</v>
      </c>
      <c r="L69" s="20" t="s">
        <v>73</v>
      </c>
    </row>
    <row r="70" spans="1:14" ht="30" hidden="1" x14ac:dyDescent="0.25">
      <c r="B70" s="22" t="s">
        <v>72</v>
      </c>
      <c r="C70" s="1">
        <v>100</v>
      </c>
      <c r="F70" s="21">
        <f>IF('[1]Текущие цены с учетом расхода'!Q8&gt;0,'[1]Текущие цены с учетом расхода'!Q8,IF('[1]Текущие цены с учетом расхода'!Q8&lt;0,'[1]Текущие цены с учетом расхода'!Q8,""))</f>
        <v>1.64</v>
      </c>
      <c r="L70" s="20" t="s">
        <v>71</v>
      </c>
    </row>
    <row r="71" spans="1:14" hidden="1" x14ac:dyDescent="0.25">
      <c r="B71" s="22" t="s">
        <v>70</v>
      </c>
      <c r="C71" s="1">
        <v>65</v>
      </c>
      <c r="F71" s="21">
        <f>IF('[1]Текущие цены с учетом расхода'!O8&gt;0,'[1]Текущие цены с учетом расхода'!O8,IF('[1]Текущие цены с учетом расхода'!O8&lt;0,'[1]Текущие цены с учетом расхода'!O8,""))</f>
        <v>3318.06</v>
      </c>
      <c r="L71" s="20" t="s">
        <v>69</v>
      </c>
    </row>
    <row r="72" spans="1:14" hidden="1" x14ac:dyDescent="0.25">
      <c r="B72" s="22" t="s">
        <v>68</v>
      </c>
      <c r="C72" s="1">
        <v>65</v>
      </c>
      <c r="F72" s="21">
        <f>IF('[1]Текущие цены с учетом расхода'!R8&gt;0,'[1]Текущие цены с учетом расхода'!R8,IF('[1]Текущие цены с учетом расхода'!R8&lt;0,'[1]Текущие цены с учетом расхода'!R8,""))</f>
        <v>3316.99</v>
      </c>
      <c r="L72" s="20" t="s">
        <v>67</v>
      </c>
    </row>
    <row r="73" spans="1:14" ht="30" hidden="1" x14ac:dyDescent="0.25">
      <c r="B73" s="22" t="s">
        <v>66</v>
      </c>
      <c r="C73" s="1">
        <v>65</v>
      </c>
      <c r="F73" s="21">
        <f>IF('[1]Текущие цены с учетом расхода'!S8&gt;0,'[1]Текущие цены с учетом расхода'!S8,IF('[1]Текущие цены с учетом расхода'!S8&lt;0,'[1]Текущие цены с учетом расхода'!S8,""))</f>
        <v>1.07</v>
      </c>
      <c r="L73" s="20" t="s">
        <v>65</v>
      </c>
    </row>
    <row r="74" spans="1:14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spans="1:14" x14ac:dyDescent="0.25">
      <c r="A75" s="28" t="s">
        <v>94</v>
      </c>
      <c r="B75" s="27" t="s">
        <v>93</v>
      </c>
      <c r="C75" s="15">
        <v>1</v>
      </c>
      <c r="D75" s="26">
        <f>'[1]Текущие цены за единицу'!B9</f>
        <v>12611.84</v>
      </c>
      <c r="E75" s="26">
        <f>'[1]Текущие цены за единицу'!D9</f>
        <v>0</v>
      </c>
      <c r="F75" s="24">
        <f>'[1]Текущие цены с учетом расхода'!B9</f>
        <v>12611.84</v>
      </c>
      <c r="G75" s="24">
        <f>'[1]Текущие цены с учетом расхода'!C9</f>
        <v>12611.84</v>
      </c>
      <c r="H75" s="26">
        <f>'[1]Текущие цены с учетом расхода'!D9</f>
        <v>0</v>
      </c>
      <c r="I75" s="25">
        <v>25.2</v>
      </c>
      <c r="J75" s="25">
        <f>'[1]Текущие цены с учетом расхода'!I9</f>
        <v>25.2</v>
      </c>
      <c r="K75" s="1" t="s">
        <v>90</v>
      </c>
      <c r="L75" s="1" t="s">
        <v>89</v>
      </c>
      <c r="N75" s="24">
        <f>'[1]Текущие цены с учетом расхода'!F9</f>
        <v>0</v>
      </c>
    </row>
    <row r="76" spans="1:14" ht="44.1" customHeight="1" x14ac:dyDescent="0.25">
      <c r="A76" s="15"/>
      <c r="B76" s="15"/>
      <c r="C76" s="15"/>
      <c r="D76" s="21">
        <f>'[1]Текущие цены за единицу'!C9</f>
        <v>12611.84</v>
      </c>
      <c r="E76" s="21">
        <f>'[1]Текущие цены за единицу'!E9</f>
        <v>0</v>
      </c>
      <c r="F76" s="24"/>
      <c r="G76" s="24"/>
      <c r="H76" s="21">
        <f>'[1]Текущие цены с учетом расхода'!E9</f>
        <v>0</v>
      </c>
      <c r="J76" s="1">
        <f>'[1]Текущие цены с учетом расхода'!K9</f>
        <v>0</v>
      </c>
      <c r="K76" s="1" t="s">
        <v>88</v>
      </c>
      <c r="L76" s="1" t="s">
        <v>87</v>
      </c>
      <c r="N76" s="24"/>
    </row>
    <row r="77" spans="1:14" hidden="1" x14ac:dyDescent="0.25">
      <c r="B77" s="22" t="s">
        <v>86</v>
      </c>
      <c r="F77" s="1">
        <v>12611.84</v>
      </c>
    </row>
    <row r="78" spans="1:14" hidden="1" x14ac:dyDescent="0.25">
      <c r="B78" s="22" t="s">
        <v>85</v>
      </c>
    </row>
    <row r="79" spans="1:14" hidden="1" x14ac:dyDescent="0.25">
      <c r="B79" s="22" t="s">
        <v>84</v>
      </c>
    </row>
    <row r="80" spans="1:14" hidden="1" x14ac:dyDescent="0.25">
      <c r="B80" s="22" t="s">
        <v>83</v>
      </c>
    </row>
    <row r="81" spans="1:14" ht="21" hidden="1" x14ac:dyDescent="0.25">
      <c r="B81" s="22" t="s">
        <v>10</v>
      </c>
    </row>
    <row r="82" spans="1:14" ht="45" hidden="1" x14ac:dyDescent="0.25">
      <c r="B82" s="22" t="s">
        <v>82</v>
      </c>
      <c r="C82" s="23"/>
      <c r="K82" s="1" t="s">
        <v>81</v>
      </c>
      <c r="L82" s="1" t="s">
        <v>80</v>
      </c>
    </row>
    <row r="83" spans="1:14" hidden="1" x14ac:dyDescent="0.25">
      <c r="B83" s="22" t="s">
        <v>79</v>
      </c>
    </row>
    <row r="84" spans="1:14" ht="21" hidden="1" x14ac:dyDescent="0.25">
      <c r="B84" s="22" t="s">
        <v>78</v>
      </c>
    </row>
    <row r="85" spans="1:14" hidden="1" x14ac:dyDescent="0.25">
      <c r="B85" s="22" t="s">
        <v>77</v>
      </c>
    </row>
    <row r="86" spans="1:14" hidden="1" x14ac:dyDescent="0.25">
      <c r="B86" s="22" t="s">
        <v>76</v>
      </c>
      <c r="C86" s="1">
        <v>68</v>
      </c>
      <c r="F86" s="21">
        <f>IF('[1]Текущие цены с учетом расхода'!N9&gt;0,'[1]Текущие цены с учетом расхода'!N9,IF('[1]Текущие цены с учетом расхода'!N9&lt;0,'[1]Текущие цены с учетом расхода'!N9,""))</f>
        <v>8576.0499999999993</v>
      </c>
      <c r="L86" s="20" t="s">
        <v>75</v>
      </c>
    </row>
    <row r="87" spans="1:14" ht="30" hidden="1" x14ac:dyDescent="0.25">
      <c r="B87" s="22" t="s">
        <v>74</v>
      </c>
      <c r="C87" s="1">
        <v>68</v>
      </c>
      <c r="F87" s="21">
        <f>IF('[1]Текущие цены с учетом расхода'!P9&gt;0,'[1]Текущие цены с учетом расхода'!P9,IF('[1]Текущие цены с учетом расхода'!P9&lt;0,'[1]Текущие цены с учетом расхода'!P9,""))</f>
        <v>8576.0499999999993</v>
      </c>
      <c r="L87" s="20" t="s">
        <v>73</v>
      </c>
    </row>
    <row r="88" spans="1:14" ht="30" hidden="1" x14ac:dyDescent="0.25">
      <c r="B88" s="22" t="s">
        <v>72</v>
      </c>
      <c r="F88" s="21" t="str">
        <f>IF('[1]Текущие цены с учетом расхода'!Q9&gt;0,'[1]Текущие цены с учетом расхода'!Q9,IF('[1]Текущие цены с учетом расхода'!Q9&lt;0,'[1]Текущие цены с учетом расхода'!Q9,""))</f>
        <v/>
      </c>
      <c r="L88" s="20" t="s">
        <v>71</v>
      </c>
    </row>
    <row r="89" spans="1:14" hidden="1" x14ac:dyDescent="0.25">
      <c r="B89" s="22" t="s">
        <v>70</v>
      </c>
      <c r="C89" s="1">
        <v>40</v>
      </c>
      <c r="F89" s="21">
        <f>IF('[1]Текущие цены с учетом расхода'!O9&gt;0,'[1]Текущие цены с учетом расхода'!O9,IF('[1]Текущие цены с учетом расхода'!O9&lt;0,'[1]Текущие цены с учетом расхода'!O9,""))</f>
        <v>5044.74</v>
      </c>
      <c r="L89" s="20" t="s">
        <v>69</v>
      </c>
    </row>
    <row r="90" spans="1:14" hidden="1" x14ac:dyDescent="0.25">
      <c r="B90" s="22" t="s">
        <v>68</v>
      </c>
      <c r="C90" s="1">
        <v>40</v>
      </c>
      <c r="F90" s="21">
        <f>IF('[1]Текущие цены с учетом расхода'!R9&gt;0,'[1]Текущие цены с учетом расхода'!R9,IF('[1]Текущие цены с учетом расхода'!R9&lt;0,'[1]Текущие цены с учетом расхода'!R9,""))</f>
        <v>5044.74</v>
      </c>
      <c r="L90" s="20" t="s">
        <v>67</v>
      </c>
    </row>
    <row r="91" spans="1:14" ht="30" hidden="1" x14ac:dyDescent="0.25">
      <c r="B91" s="22" t="s">
        <v>66</v>
      </c>
      <c r="F91" s="21" t="str">
        <f>IF('[1]Текущие цены с учетом расхода'!S9&gt;0,'[1]Текущие цены с учетом расхода'!S9,IF('[1]Текущие цены с учетом расхода'!S9&lt;0,'[1]Текущие цены с учетом расхода'!S9,""))</f>
        <v/>
      </c>
      <c r="L91" s="20" t="s">
        <v>65</v>
      </c>
    </row>
    <row r="92" spans="1:14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</row>
    <row r="93" spans="1:14" x14ac:dyDescent="0.25">
      <c r="A93" s="28" t="s">
        <v>92</v>
      </c>
      <c r="B93" s="27" t="s">
        <v>91</v>
      </c>
      <c r="C93" s="15">
        <v>1</v>
      </c>
      <c r="D93" s="26">
        <f>'[1]Текущие цены за единицу'!B10</f>
        <v>21899.32</v>
      </c>
      <c r="E93" s="26">
        <f>'[1]Текущие цены за единицу'!D10</f>
        <v>0</v>
      </c>
      <c r="F93" s="24">
        <f>'[1]Текущие цены с учетом расхода'!B10</f>
        <v>21899.32</v>
      </c>
      <c r="G93" s="24">
        <f>'[1]Текущие цены с учетом расхода'!C10</f>
        <v>21899.32</v>
      </c>
      <c r="H93" s="26">
        <f>'[1]Текущие цены с учетом расхода'!D10</f>
        <v>0</v>
      </c>
      <c r="I93" s="25">
        <v>48.6</v>
      </c>
      <c r="J93" s="25">
        <f>'[1]Текущие цены с учетом расхода'!I10</f>
        <v>48.6</v>
      </c>
      <c r="K93" s="1" t="s">
        <v>90</v>
      </c>
      <c r="L93" s="1" t="s">
        <v>89</v>
      </c>
      <c r="N93" s="24">
        <f>'[1]Текущие цены с учетом расхода'!F10</f>
        <v>0</v>
      </c>
    </row>
    <row r="94" spans="1:14" ht="33" customHeight="1" x14ac:dyDescent="0.25">
      <c r="A94" s="15"/>
      <c r="B94" s="15"/>
      <c r="C94" s="15"/>
      <c r="D94" s="21">
        <f>'[1]Текущие цены за единицу'!C10</f>
        <v>21899.32</v>
      </c>
      <c r="E94" s="21">
        <f>'[1]Текущие цены за единицу'!E10</f>
        <v>0</v>
      </c>
      <c r="F94" s="24"/>
      <c r="G94" s="24"/>
      <c r="H94" s="21">
        <f>'[1]Текущие цены с учетом расхода'!E10</f>
        <v>0</v>
      </c>
      <c r="J94" s="1">
        <f>'[1]Текущие цены с учетом расхода'!K10</f>
        <v>0</v>
      </c>
      <c r="K94" s="1" t="s">
        <v>88</v>
      </c>
      <c r="L94" s="1" t="s">
        <v>87</v>
      </c>
      <c r="N94" s="24"/>
    </row>
    <row r="95" spans="1:14" hidden="1" x14ac:dyDescent="0.25">
      <c r="B95" s="22" t="s">
        <v>86</v>
      </c>
      <c r="F95" s="1">
        <v>21899.32</v>
      </c>
    </row>
    <row r="96" spans="1:14" hidden="1" x14ac:dyDescent="0.25">
      <c r="B96" s="22" t="s">
        <v>85</v>
      </c>
    </row>
    <row r="97" spans="1:18" hidden="1" x14ac:dyDescent="0.25">
      <c r="B97" s="22" t="s">
        <v>84</v>
      </c>
    </row>
    <row r="98" spans="1:18" hidden="1" x14ac:dyDescent="0.25">
      <c r="B98" s="22" t="s">
        <v>83</v>
      </c>
    </row>
    <row r="99" spans="1:18" ht="21" hidden="1" x14ac:dyDescent="0.25">
      <c r="B99" s="22" t="s">
        <v>10</v>
      </c>
    </row>
    <row r="100" spans="1:18" ht="45" hidden="1" x14ac:dyDescent="0.25">
      <c r="B100" s="22" t="s">
        <v>82</v>
      </c>
      <c r="C100" s="23"/>
      <c r="K100" s="1" t="s">
        <v>81</v>
      </c>
      <c r="L100" s="1" t="s">
        <v>80</v>
      </c>
    </row>
    <row r="101" spans="1:18" hidden="1" x14ac:dyDescent="0.25">
      <c r="B101" s="22" t="s">
        <v>79</v>
      </c>
    </row>
    <row r="102" spans="1:18" ht="21" hidden="1" x14ac:dyDescent="0.25">
      <c r="B102" s="22" t="s">
        <v>78</v>
      </c>
    </row>
    <row r="103" spans="1:18" hidden="1" x14ac:dyDescent="0.25">
      <c r="B103" s="22" t="s">
        <v>77</v>
      </c>
    </row>
    <row r="104" spans="1:18" hidden="1" x14ac:dyDescent="0.25">
      <c r="B104" s="22" t="s">
        <v>76</v>
      </c>
      <c r="C104" s="1">
        <v>68</v>
      </c>
      <c r="F104" s="21">
        <f>IF('[1]Текущие цены с учетом расхода'!N10&gt;0,'[1]Текущие цены с учетом расхода'!N10,IF('[1]Текущие цены с учетом расхода'!N10&lt;0,'[1]Текущие цены с учетом расхода'!N10,""))</f>
        <v>14891.54</v>
      </c>
      <c r="L104" s="20" t="s">
        <v>75</v>
      </c>
    </row>
    <row r="105" spans="1:18" ht="30" hidden="1" x14ac:dyDescent="0.25">
      <c r="B105" s="22" t="s">
        <v>74</v>
      </c>
      <c r="C105" s="1">
        <v>68</v>
      </c>
      <c r="F105" s="21">
        <f>IF('[1]Текущие цены с учетом расхода'!P10&gt;0,'[1]Текущие цены с учетом расхода'!P10,IF('[1]Текущие цены с учетом расхода'!P10&lt;0,'[1]Текущие цены с учетом расхода'!P10,""))</f>
        <v>14891.54</v>
      </c>
      <c r="L105" s="20" t="s">
        <v>73</v>
      </c>
    </row>
    <row r="106" spans="1:18" ht="30" hidden="1" x14ac:dyDescent="0.25">
      <c r="B106" s="22" t="s">
        <v>72</v>
      </c>
      <c r="F106" s="21" t="str">
        <f>IF('[1]Текущие цены с учетом расхода'!Q10&gt;0,'[1]Текущие цены с учетом расхода'!Q10,IF('[1]Текущие цены с учетом расхода'!Q10&lt;0,'[1]Текущие цены с учетом расхода'!Q10,""))</f>
        <v/>
      </c>
      <c r="L106" s="20" t="s">
        <v>71</v>
      </c>
    </row>
    <row r="107" spans="1:18" hidden="1" x14ac:dyDescent="0.25">
      <c r="B107" s="22" t="s">
        <v>70</v>
      </c>
      <c r="C107" s="1">
        <v>40</v>
      </c>
      <c r="F107" s="21">
        <f>IF('[1]Текущие цены с учетом расхода'!O10&gt;0,'[1]Текущие цены с учетом расхода'!O10,IF('[1]Текущие цены с учетом расхода'!O10&lt;0,'[1]Текущие цены с учетом расхода'!O10,""))</f>
        <v>8759.73</v>
      </c>
      <c r="L107" s="20" t="s">
        <v>69</v>
      </c>
    </row>
    <row r="108" spans="1:18" hidden="1" x14ac:dyDescent="0.25">
      <c r="B108" s="22" t="s">
        <v>68</v>
      </c>
      <c r="C108" s="1">
        <v>40</v>
      </c>
      <c r="F108" s="21">
        <f>IF('[1]Текущие цены с учетом расхода'!R10&gt;0,'[1]Текущие цены с учетом расхода'!R10,IF('[1]Текущие цены с учетом расхода'!R10&lt;0,'[1]Текущие цены с учетом расхода'!R10,""))</f>
        <v>8759.73</v>
      </c>
      <c r="L108" s="20" t="s">
        <v>67</v>
      </c>
    </row>
    <row r="109" spans="1:18" ht="30" hidden="1" x14ac:dyDescent="0.25">
      <c r="B109" s="22" t="s">
        <v>66</v>
      </c>
      <c r="F109" s="21" t="str">
        <f>IF('[1]Текущие цены с учетом расхода'!S10&gt;0,'[1]Текущие цены с учетом расхода'!S10,IF('[1]Текущие цены с учетом расхода'!S10&lt;0,'[1]Текущие цены с учетом расхода'!S10,""))</f>
        <v/>
      </c>
      <c r="L109" s="20" t="s">
        <v>65</v>
      </c>
    </row>
    <row r="110" spans="1:18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</row>
    <row r="111" spans="1:18" x14ac:dyDescent="0.25">
      <c r="B111" s="10" t="s">
        <v>64</v>
      </c>
      <c r="C111" s="16"/>
      <c r="F111" s="14">
        <f>'[1]Текущие концовки'!F7</f>
        <v>67203.05</v>
      </c>
      <c r="G111" s="14">
        <f>'[1]Текущие концовки'!G7</f>
        <v>54300.959999999999</v>
      </c>
      <c r="H111" s="18">
        <f>'[1]Текущие концовки'!H7</f>
        <v>12344.17</v>
      </c>
      <c r="I111" s="15"/>
      <c r="J111" s="17">
        <f>'[1]Текущие концовки'!J7</f>
        <v>139.38</v>
      </c>
      <c r="N111" s="14">
        <f>'[1]Текущие концовки'!L7</f>
        <v>557.91999999999996</v>
      </c>
      <c r="R111" s="13">
        <f>'[1]Текущие концовки'!M7</f>
        <v>0</v>
      </c>
    </row>
    <row r="112" spans="1:18" x14ac:dyDescent="0.25">
      <c r="C112" s="16"/>
      <c r="F112" s="14"/>
      <c r="G112" s="14"/>
      <c r="H112" s="7">
        <f>'[1]Текущие концовки'!I7</f>
        <v>3162.62</v>
      </c>
      <c r="I112" s="15"/>
      <c r="J112" s="8">
        <f>'[1]Текущие концовки'!K7</f>
        <v>10.151999999999999</v>
      </c>
      <c r="N112" s="14"/>
      <c r="R112" s="13"/>
    </row>
    <row r="113" spans="2:18" hidden="1" x14ac:dyDescent="0.25">
      <c r="B113" s="10" t="s">
        <v>63</v>
      </c>
      <c r="F113" s="7">
        <f>'[1]Текущие концовки'!F8</f>
        <v>0</v>
      </c>
      <c r="G113" s="7">
        <f>'[1]Текущие концовки'!G8</f>
        <v>0</v>
      </c>
      <c r="H113" s="7">
        <f>'[1]Текущие концовки'!H8</f>
        <v>0</v>
      </c>
      <c r="J113" s="8">
        <f>'[1]Текущие концовки'!J8</f>
        <v>0</v>
      </c>
      <c r="N113" s="7">
        <f>'[1]Текущие концовки'!L8</f>
        <v>0</v>
      </c>
      <c r="R113" s="6">
        <f>'[1]Текущие концовки'!M8</f>
        <v>0</v>
      </c>
    </row>
    <row r="114" spans="2:18" hidden="1" x14ac:dyDescent="0.25">
      <c r="B114" s="10" t="s">
        <v>62</v>
      </c>
      <c r="F114" s="7" t="e">
        <f>'[1]Текущие концовки'!F9</f>
        <v>#NAME?</v>
      </c>
      <c r="G114" s="7"/>
      <c r="H114" s="7"/>
      <c r="J114" s="8"/>
      <c r="N114" s="7"/>
      <c r="R114" s="6"/>
    </row>
    <row r="115" spans="2:18" hidden="1" x14ac:dyDescent="0.25">
      <c r="B115" s="10" t="s">
        <v>61</v>
      </c>
      <c r="F115" s="7" t="e">
        <f>'[1]Текущие концовки'!F10</f>
        <v>#NAME?</v>
      </c>
      <c r="G115" s="7"/>
      <c r="H115" s="7"/>
      <c r="J115" s="8"/>
      <c r="N115" s="7"/>
      <c r="R115" s="6"/>
    </row>
    <row r="116" spans="2:18" hidden="1" x14ac:dyDescent="0.25">
      <c r="B116" s="10" t="s">
        <v>60</v>
      </c>
      <c r="F116" s="7" t="e">
        <f>'[1]Текущие концовки'!F11</f>
        <v>#NAME?</v>
      </c>
      <c r="G116" s="7"/>
      <c r="H116" s="7"/>
      <c r="J116" s="8"/>
      <c r="N116" s="7"/>
      <c r="R116" s="6"/>
    </row>
    <row r="117" spans="2:18" hidden="1" x14ac:dyDescent="0.25">
      <c r="B117" s="10" t="s">
        <v>59</v>
      </c>
      <c r="F117" s="7" t="e">
        <f>'[1]Текущие концовки'!F12</f>
        <v>#NAME?</v>
      </c>
      <c r="G117" s="7"/>
      <c r="H117" s="7"/>
      <c r="J117" s="8"/>
      <c r="N117" s="7"/>
      <c r="R117" s="6"/>
    </row>
    <row r="118" spans="2:18" hidden="1" x14ac:dyDescent="0.25">
      <c r="B118" s="10" t="s">
        <v>58</v>
      </c>
      <c r="F118" s="7" t="e">
        <f>'[1]Текущие концовки'!F13</f>
        <v>#NAME?</v>
      </c>
      <c r="G118" s="7"/>
      <c r="H118" s="7"/>
      <c r="J118" s="8"/>
      <c r="N118" s="7"/>
      <c r="R118" s="6"/>
    </row>
    <row r="119" spans="2:18" hidden="1" x14ac:dyDescent="0.25">
      <c r="B119" s="10" t="s">
        <v>57</v>
      </c>
      <c r="F119" s="7" t="e">
        <f>'[1]Текущие концовки'!F14</f>
        <v>#NAME?</v>
      </c>
      <c r="G119" s="7"/>
      <c r="H119" s="7"/>
      <c r="J119" s="8"/>
      <c r="N119" s="7"/>
      <c r="R119" s="6"/>
    </row>
    <row r="120" spans="2:18" hidden="1" x14ac:dyDescent="0.25">
      <c r="B120" s="10" t="s">
        <v>56</v>
      </c>
      <c r="F120" s="7" t="e">
        <f>'[1]Текущие концовки'!F15</f>
        <v>#NAME?</v>
      </c>
      <c r="G120" s="7"/>
      <c r="H120" s="7"/>
      <c r="J120" s="8"/>
      <c r="N120" s="7"/>
      <c r="R120" s="6"/>
    </row>
    <row r="121" spans="2:18" hidden="1" x14ac:dyDescent="0.25">
      <c r="B121" s="10" t="s">
        <v>38</v>
      </c>
      <c r="F121" s="7" t="e">
        <f>'[1]Текущие концовки'!F16</f>
        <v>#NAME?</v>
      </c>
      <c r="G121" s="7"/>
      <c r="H121" s="7"/>
      <c r="J121" s="8"/>
      <c r="N121" s="7"/>
      <c r="R121" s="6"/>
    </row>
    <row r="122" spans="2:18" hidden="1" x14ac:dyDescent="0.25">
      <c r="B122" s="10" t="s">
        <v>55</v>
      </c>
      <c r="F122" s="7" t="e">
        <f>'[1]Текущие концовки'!F17</f>
        <v>#NAME?</v>
      </c>
      <c r="G122" s="7"/>
      <c r="H122" s="7"/>
      <c r="J122" s="8"/>
      <c r="N122" s="7"/>
      <c r="R122" s="6"/>
    </row>
    <row r="123" spans="2:18" x14ac:dyDescent="0.25">
      <c r="B123" s="10" t="s">
        <v>54</v>
      </c>
      <c r="C123" s="16"/>
      <c r="F123" s="14">
        <f>'[1]Текущие концовки'!F18</f>
        <v>10307.82</v>
      </c>
      <c r="G123" s="14">
        <f>'[1]Текущие концовки'!G18</f>
        <v>9581.11</v>
      </c>
      <c r="H123" s="18">
        <f>'[1]Текущие концовки'!H18</f>
        <v>168.79</v>
      </c>
      <c r="I123" s="15"/>
      <c r="J123" s="17">
        <f>'[1]Текущие концовки'!J18</f>
        <v>31.271999999999998</v>
      </c>
      <c r="N123" s="14">
        <f>'[1]Текущие концовки'!L18</f>
        <v>557.91999999999996</v>
      </c>
      <c r="R123" s="13">
        <f>'[1]Текущие концовки'!M18</f>
        <v>0</v>
      </c>
    </row>
    <row r="124" spans="2:18" x14ac:dyDescent="0.25">
      <c r="C124" s="16"/>
      <c r="F124" s="14"/>
      <c r="G124" s="14"/>
      <c r="H124" s="7">
        <f>'[1]Текущие концовки'!I18</f>
        <v>4.0999999999999996</v>
      </c>
      <c r="I124" s="15"/>
      <c r="J124" s="8">
        <f>'[1]Текущие концовки'!K18</f>
        <v>1.2E-2</v>
      </c>
      <c r="N124" s="14"/>
      <c r="R124" s="13"/>
    </row>
    <row r="125" spans="2:18" hidden="1" x14ac:dyDescent="0.25">
      <c r="B125" s="10" t="s">
        <v>31</v>
      </c>
      <c r="F125" s="7"/>
      <c r="G125" s="7"/>
      <c r="H125" s="7"/>
      <c r="J125" s="8"/>
      <c r="N125" s="7"/>
      <c r="R125" s="6"/>
    </row>
    <row r="126" spans="2:18" hidden="1" x14ac:dyDescent="0.25">
      <c r="B126" s="10" t="s">
        <v>53</v>
      </c>
      <c r="F126" s="7"/>
      <c r="G126" s="7">
        <f>'[1]Текущие концовки'!G20</f>
        <v>0</v>
      </c>
      <c r="H126" s="7"/>
      <c r="J126" s="8"/>
      <c r="N126" s="7"/>
      <c r="R126" s="6"/>
    </row>
    <row r="127" spans="2:18" hidden="1" x14ac:dyDescent="0.25">
      <c r="B127" s="10" t="s">
        <v>52</v>
      </c>
      <c r="F127" s="7">
        <f>'[1]Текущие концовки'!F21</f>
        <v>0</v>
      </c>
      <c r="G127" s="7"/>
      <c r="H127" s="7"/>
      <c r="J127" s="8"/>
      <c r="N127" s="7"/>
      <c r="R127" s="6"/>
    </row>
    <row r="128" spans="2:18" ht="21" hidden="1" x14ac:dyDescent="0.25">
      <c r="B128" s="10" t="s">
        <v>51</v>
      </c>
      <c r="F128" s="7" t="e">
        <f>'[1]Текущие концовки'!F22</f>
        <v>#NAME?</v>
      </c>
      <c r="G128" s="7"/>
      <c r="H128" s="7"/>
      <c r="J128" s="8"/>
      <c r="N128" s="7"/>
      <c r="R128" s="6"/>
    </row>
    <row r="129" spans="2:19" hidden="1" x14ac:dyDescent="0.25">
      <c r="B129" s="10" t="s">
        <v>15</v>
      </c>
      <c r="F129" s="7">
        <f>'[1]Текущие концовки'!F23</f>
        <v>0</v>
      </c>
      <c r="G129" s="7"/>
      <c r="H129" s="7"/>
      <c r="J129" s="8"/>
      <c r="N129" s="7"/>
      <c r="R129" s="6"/>
    </row>
    <row r="130" spans="2:19" ht="21" x14ac:dyDescent="0.25">
      <c r="B130" s="10" t="s">
        <v>50</v>
      </c>
      <c r="C130" s="9"/>
      <c r="F130" s="7">
        <f>'[1]Текущие концовки'!F24</f>
        <v>9585.2099999999991</v>
      </c>
      <c r="G130" s="7"/>
      <c r="H130" s="7"/>
      <c r="J130" s="8"/>
      <c r="N130" s="7"/>
      <c r="R130" s="6"/>
    </row>
    <row r="131" spans="2:19" x14ac:dyDescent="0.25">
      <c r="B131" s="10" t="s">
        <v>49</v>
      </c>
      <c r="C131" s="9"/>
      <c r="F131" s="7">
        <f>'[1]Текущие концовки'!F25</f>
        <v>6230.39</v>
      </c>
      <c r="G131" s="7"/>
      <c r="H131" s="7"/>
      <c r="J131" s="8"/>
      <c r="N131" s="7"/>
      <c r="R131" s="6"/>
    </row>
    <row r="132" spans="2:19" hidden="1" x14ac:dyDescent="0.25">
      <c r="B132" s="10" t="s">
        <v>38</v>
      </c>
      <c r="F132" s="7" t="e">
        <f>'[1]Текущие концовки'!F26</f>
        <v>#NAME?</v>
      </c>
      <c r="G132" s="7"/>
      <c r="H132" s="7"/>
      <c r="J132" s="8"/>
      <c r="N132" s="7"/>
      <c r="R132" s="6"/>
    </row>
    <row r="133" spans="2:19" x14ac:dyDescent="0.25">
      <c r="B133" s="10" t="s">
        <v>48</v>
      </c>
      <c r="C133" s="9"/>
      <c r="F133" s="7">
        <f>'[1]Текущие концовки'!F27</f>
        <v>26123.42</v>
      </c>
      <c r="G133" s="7"/>
      <c r="H133" s="7"/>
      <c r="J133" s="8"/>
      <c r="N133" s="7"/>
      <c r="R133" s="6"/>
    </row>
    <row r="134" spans="2:19" x14ac:dyDescent="0.25">
      <c r="B134" s="10" t="s">
        <v>47</v>
      </c>
      <c r="C134" s="16"/>
      <c r="F134" s="14">
        <f>'[1]Текущие концовки'!F28</f>
        <v>22384.07</v>
      </c>
      <c r="G134" s="14">
        <f>'[1]Текущие концовки'!G28</f>
        <v>10208.69</v>
      </c>
      <c r="H134" s="18">
        <f>'[1]Текущие концовки'!H28</f>
        <v>12175.38</v>
      </c>
      <c r="I134" s="15"/>
      <c r="J134" s="17">
        <f>'[1]Текущие концовки'!J28</f>
        <v>34.308</v>
      </c>
      <c r="N134" s="14">
        <f>'[1]Текущие концовки'!L28</f>
        <v>0</v>
      </c>
      <c r="R134" s="13">
        <f>'[1]Текущие концовки'!M28</f>
        <v>0</v>
      </c>
    </row>
    <row r="135" spans="2:19" x14ac:dyDescent="0.25">
      <c r="C135" s="16"/>
      <c r="F135" s="14"/>
      <c r="G135" s="14"/>
      <c r="H135" s="7">
        <f>'[1]Текущие концовки'!I28</f>
        <v>3158.52</v>
      </c>
      <c r="I135" s="15"/>
      <c r="J135" s="8">
        <f>'[1]Текущие концовки'!K28</f>
        <v>10.14</v>
      </c>
      <c r="N135" s="14"/>
      <c r="R135" s="13"/>
    </row>
    <row r="136" spans="2:19" hidden="1" x14ac:dyDescent="0.25">
      <c r="B136" s="10" t="s">
        <v>31</v>
      </c>
      <c r="F136" s="7"/>
      <c r="G136" s="7"/>
      <c r="H136" s="7"/>
      <c r="J136" s="8"/>
      <c r="N136" s="7"/>
      <c r="R136" s="6"/>
    </row>
    <row r="137" spans="2:19" hidden="1" x14ac:dyDescent="0.25">
      <c r="B137" s="10" t="s">
        <v>30</v>
      </c>
      <c r="F137" s="7" t="e">
        <f>'[1]Текущие концовки'!F30</f>
        <v>#NAME?</v>
      </c>
      <c r="G137" s="7"/>
      <c r="H137" s="7"/>
      <c r="J137" s="8"/>
      <c r="N137" s="7"/>
      <c r="R137" s="6"/>
    </row>
    <row r="138" spans="2:19" hidden="1" x14ac:dyDescent="0.25">
      <c r="B138" s="10" t="s">
        <v>15</v>
      </c>
      <c r="F138" s="7">
        <f>'[1]Текущие концовки'!F31</f>
        <v>0</v>
      </c>
      <c r="G138" s="7"/>
      <c r="H138" s="7"/>
      <c r="J138" s="8"/>
      <c r="N138" s="7"/>
      <c r="R138" s="6"/>
    </row>
    <row r="139" spans="2:19" x14ac:dyDescent="0.25">
      <c r="B139" s="10" t="s">
        <v>46</v>
      </c>
      <c r="C139" s="9"/>
      <c r="F139" s="7">
        <f>'[1]Текущие концовки'!F32</f>
        <v>15104.95</v>
      </c>
      <c r="G139" s="7"/>
      <c r="H139" s="7"/>
      <c r="J139" s="8"/>
      <c r="N139" s="7"/>
      <c r="R139" s="6"/>
    </row>
    <row r="140" spans="2:19" x14ac:dyDescent="0.25">
      <c r="B140" s="10" t="s">
        <v>45</v>
      </c>
      <c r="C140" s="9"/>
      <c r="F140" s="7">
        <f>'[1]Текущие концовки'!F33</f>
        <v>8020.33</v>
      </c>
      <c r="G140" s="7"/>
      <c r="H140" s="7"/>
      <c r="J140" s="8"/>
      <c r="N140" s="7"/>
      <c r="R140" s="6"/>
    </row>
    <row r="141" spans="2:19" ht="21" x14ac:dyDescent="0.25">
      <c r="B141" s="10" t="s">
        <v>44</v>
      </c>
      <c r="C141" s="9"/>
      <c r="F141" s="7">
        <f>'[1]Текущие концовки'!F34</f>
        <v>45509.35</v>
      </c>
      <c r="G141" s="7"/>
      <c r="H141" s="7"/>
      <c r="J141" s="8"/>
      <c r="N141" s="7"/>
      <c r="R141" s="6"/>
      <c r="S141" s="12" t="s">
        <v>43</v>
      </c>
    </row>
    <row r="142" spans="2:19" hidden="1" x14ac:dyDescent="0.25">
      <c r="B142" s="10" t="s">
        <v>42</v>
      </c>
      <c r="F142" s="7">
        <f>'[1]Текущие концовки'!F35</f>
        <v>0</v>
      </c>
      <c r="G142" s="7">
        <f>'[1]Текущие концовки'!G35</f>
        <v>0</v>
      </c>
      <c r="H142" s="7">
        <f>'[1]Текущие концовки'!H35</f>
        <v>0</v>
      </c>
      <c r="J142" s="8">
        <f>'[1]Текущие концовки'!J35</f>
        <v>0</v>
      </c>
      <c r="N142" s="7">
        <f>'[1]Текущие концовки'!L35</f>
        <v>0</v>
      </c>
      <c r="R142" s="6">
        <f>'[1]Текущие концовки'!M35</f>
        <v>0</v>
      </c>
    </row>
    <row r="143" spans="2:19" hidden="1" x14ac:dyDescent="0.25">
      <c r="B143" s="10" t="s">
        <v>15</v>
      </c>
      <c r="F143" s="7">
        <f>'[1]Текущие концовки'!F36</f>
        <v>0</v>
      </c>
      <c r="G143" s="7"/>
      <c r="H143" s="7"/>
      <c r="J143" s="8"/>
      <c r="N143" s="7"/>
      <c r="R143" s="6"/>
    </row>
    <row r="144" spans="2:19" hidden="1" x14ac:dyDescent="0.25">
      <c r="B144" s="10" t="s">
        <v>19</v>
      </c>
      <c r="F144" s="7">
        <f>'[1]Текущие концовки'!F37</f>
        <v>0</v>
      </c>
      <c r="G144" s="7"/>
      <c r="H144" s="7"/>
      <c r="J144" s="8"/>
      <c r="N144" s="7"/>
      <c r="R144" s="6"/>
    </row>
    <row r="145" spans="2:18" hidden="1" x14ac:dyDescent="0.25">
      <c r="B145" s="10" t="s">
        <v>18</v>
      </c>
      <c r="F145" s="7">
        <f>'[1]Текущие концовки'!F38</f>
        <v>0</v>
      </c>
      <c r="G145" s="7"/>
      <c r="H145" s="7"/>
      <c r="J145" s="8"/>
      <c r="N145" s="7"/>
      <c r="R145" s="6"/>
    </row>
    <row r="146" spans="2:18" ht="21" hidden="1" x14ac:dyDescent="0.25">
      <c r="B146" s="10" t="s">
        <v>41</v>
      </c>
      <c r="F146" s="7">
        <f>'[1]Текущие концовки'!F39</f>
        <v>0</v>
      </c>
      <c r="G146" s="7"/>
      <c r="H146" s="7"/>
      <c r="J146" s="8"/>
      <c r="N146" s="7"/>
      <c r="R146" s="6"/>
    </row>
    <row r="147" spans="2:18" hidden="1" x14ac:dyDescent="0.25">
      <c r="B147" s="10" t="s">
        <v>40</v>
      </c>
      <c r="F147" s="7">
        <f>'[1]Текущие концовки'!F40</f>
        <v>0</v>
      </c>
      <c r="G147" s="7">
        <f>'[1]Текущие концовки'!G40</f>
        <v>0</v>
      </c>
      <c r="H147" s="7">
        <f>'[1]Текущие концовки'!H40</f>
        <v>0</v>
      </c>
      <c r="J147" s="8">
        <f>'[1]Текущие концовки'!J40</f>
        <v>0</v>
      </c>
      <c r="N147" s="7">
        <f>'[1]Текущие концовки'!L40</f>
        <v>0</v>
      </c>
      <c r="R147" s="6">
        <f>'[1]Текущие концовки'!M40</f>
        <v>0</v>
      </c>
    </row>
    <row r="148" spans="2:18" hidden="1" x14ac:dyDescent="0.25">
      <c r="B148" s="10" t="s">
        <v>31</v>
      </c>
      <c r="F148" s="7"/>
      <c r="G148" s="7"/>
      <c r="H148" s="7"/>
      <c r="J148" s="8"/>
      <c r="N148" s="7"/>
      <c r="R148" s="6"/>
    </row>
    <row r="149" spans="2:18" hidden="1" x14ac:dyDescent="0.25">
      <c r="B149" s="10" t="s">
        <v>39</v>
      </c>
      <c r="F149" s="7">
        <f>'[1]Текущие концовки'!F42</f>
        <v>0</v>
      </c>
      <c r="G149" s="7">
        <f>'[1]Текущие концовки'!G42</f>
        <v>0</v>
      </c>
      <c r="H149" s="7">
        <f>'[1]Текущие концовки'!H42</f>
        <v>0</v>
      </c>
      <c r="J149" s="8">
        <f>'[1]Текущие концовки'!J42</f>
        <v>0</v>
      </c>
      <c r="N149" s="7">
        <f>'[1]Текущие концовки'!L42</f>
        <v>0</v>
      </c>
      <c r="R149" s="6">
        <f>'[1]Текущие концовки'!M42</f>
        <v>0</v>
      </c>
    </row>
    <row r="150" spans="2:18" hidden="1" x14ac:dyDescent="0.25">
      <c r="B150" s="10" t="s">
        <v>15</v>
      </c>
      <c r="F150" s="7">
        <f>'[1]Текущие концовки'!F43</f>
        <v>0</v>
      </c>
      <c r="G150" s="7"/>
      <c r="H150" s="7"/>
      <c r="J150" s="8"/>
      <c r="N150" s="7"/>
      <c r="R150" s="6"/>
    </row>
    <row r="151" spans="2:18" hidden="1" x14ac:dyDescent="0.25">
      <c r="B151" s="10" t="s">
        <v>19</v>
      </c>
      <c r="F151" s="7">
        <f>'[1]Текущие концовки'!F44</f>
        <v>0</v>
      </c>
      <c r="G151" s="7"/>
      <c r="H151" s="7"/>
      <c r="J151" s="8"/>
      <c r="N151" s="7"/>
      <c r="R151" s="6"/>
    </row>
    <row r="152" spans="2:18" hidden="1" x14ac:dyDescent="0.25">
      <c r="B152" s="10" t="s">
        <v>18</v>
      </c>
      <c r="F152" s="7">
        <f>'[1]Текущие концовки'!F45</f>
        <v>0</v>
      </c>
      <c r="G152" s="7"/>
      <c r="H152" s="7"/>
      <c r="J152" s="8"/>
      <c r="N152" s="7"/>
      <c r="R152" s="6"/>
    </row>
    <row r="153" spans="2:18" hidden="1" x14ac:dyDescent="0.25">
      <c r="B153" s="10" t="s">
        <v>38</v>
      </c>
      <c r="F153" s="7" t="e">
        <f>'[1]Текущие концовки'!F46</f>
        <v>#NAME?</v>
      </c>
      <c r="G153" s="7"/>
      <c r="H153" s="7"/>
      <c r="J153" s="8"/>
      <c r="N153" s="7"/>
      <c r="R153" s="6"/>
    </row>
    <row r="154" spans="2:18" hidden="1" x14ac:dyDescent="0.25">
      <c r="B154" s="10" t="s">
        <v>37</v>
      </c>
      <c r="F154" s="7">
        <f>'[1]Текущие концовки'!F47</f>
        <v>0</v>
      </c>
      <c r="G154" s="7"/>
      <c r="H154" s="7"/>
      <c r="J154" s="8"/>
      <c r="N154" s="7"/>
      <c r="R154" s="6"/>
    </row>
    <row r="155" spans="2:18" hidden="1" x14ac:dyDescent="0.25">
      <c r="B155" s="10" t="s">
        <v>36</v>
      </c>
      <c r="F155" s="7">
        <f>'[1]Текущие концовки'!F48</f>
        <v>0</v>
      </c>
      <c r="G155" s="7">
        <f>'[1]Текущие концовки'!G48</f>
        <v>0</v>
      </c>
      <c r="H155" s="7">
        <f>'[1]Текущие концовки'!H48</f>
        <v>0</v>
      </c>
      <c r="J155" s="8">
        <f>'[1]Текущие концовки'!J48</f>
        <v>0</v>
      </c>
      <c r="N155" s="7">
        <f>'[1]Текущие концовки'!L48</f>
        <v>0</v>
      </c>
      <c r="R155" s="6">
        <f>'[1]Текущие концовки'!M48</f>
        <v>0</v>
      </c>
    </row>
    <row r="156" spans="2:18" hidden="1" x14ac:dyDescent="0.25">
      <c r="B156" s="10" t="s">
        <v>15</v>
      </c>
      <c r="F156" s="7">
        <f>'[1]Текущие концовки'!F49</f>
        <v>0</v>
      </c>
      <c r="G156" s="7"/>
      <c r="H156" s="7"/>
      <c r="J156" s="8"/>
      <c r="N156" s="7"/>
      <c r="R156" s="6"/>
    </row>
    <row r="157" spans="2:18" hidden="1" x14ac:dyDescent="0.25">
      <c r="B157" s="10" t="s">
        <v>19</v>
      </c>
      <c r="F157" s="7">
        <f>'[1]Текущие концовки'!F50</f>
        <v>0</v>
      </c>
      <c r="G157" s="7"/>
      <c r="H157" s="7"/>
      <c r="J157" s="8"/>
      <c r="N157" s="7"/>
      <c r="R157" s="6"/>
    </row>
    <row r="158" spans="2:18" hidden="1" x14ac:dyDescent="0.25">
      <c r="B158" s="10" t="s">
        <v>18</v>
      </c>
      <c r="F158" s="7">
        <f>'[1]Текущие концовки'!F51</f>
        <v>0</v>
      </c>
      <c r="G158" s="7"/>
      <c r="H158" s="7"/>
      <c r="J158" s="8"/>
      <c r="N158" s="7"/>
      <c r="R158" s="6"/>
    </row>
    <row r="159" spans="2:18" hidden="1" x14ac:dyDescent="0.25">
      <c r="B159" s="10" t="s">
        <v>35</v>
      </c>
      <c r="F159" s="7">
        <f>'[1]Текущие концовки'!F52</f>
        <v>0</v>
      </c>
      <c r="G159" s="7"/>
      <c r="H159" s="7"/>
      <c r="J159" s="8"/>
      <c r="N159" s="7"/>
      <c r="R159" s="6"/>
    </row>
    <row r="160" spans="2:18" hidden="1" x14ac:dyDescent="0.25">
      <c r="B160" s="10" t="s">
        <v>34</v>
      </c>
      <c r="F160" s="7">
        <f>'[1]Текущие концовки'!F53</f>
        <v>0</v>
      </c>
      <c r="G160" s="7">
        <f>'[1]Текущие концовки'!G53</f>
        <v>0</v>
      </c>
      <c r="H160" s="7">
        <f>'[1]Текущие концовки'!H53</f>
        <v>0</v>
      </c>
      <c r="J160" s="8">
        <f>'[1]Текущие концовки'!J53</f>
        <v>0</v>
      </c>
      <c r="N160" s="7">
        <f>'[1]Текущие концовки'!L53</f>
        <v>0</v>
      </c>
      <c r="R160" s="6">
        <f>'[1]Текущие концовки'!M53</f>
        <v>0</v>
      </c>
    </row>
    <row r="161" spans="2:18" hidden="1" x14ac:dyDescent="0.25">
      <c r="B161" s="10" t="s">
        <v>15</v>
      </c>
      <c r="F161" s="7">
        <f>'[1]Текущие концовки'!F54</f>
        <v>0</v>
      </c>
      <c r="G161" s="7"/>
      <c r="H161" s="7"/>
      <c r="J161" s="8"/>
      <c r="N161" s="7"/>
      <c r="R161" s="6"/>
    </row>
    <row r="162" spans="2:18" hidden="1" x14ac:dyDescent="0.25">
      <c r="B162" s="10" t="s">
        <v>19</v>
      </c>
      <c r="F162" s="7">
        <f>'[1]Текущие концовки'!F55</f>
        <v>0</v>
      </c>
      <c r="G162" s="7"/>
      <c r="H162" s="7"/>
      <c r="J162" s="8"/>
      <c r="N162" s="7"/>
      <c r="R162" s="6"/>
    </row>
    <row r="163" spans="2:18" hidden="1" x14ac:dyDescent="0.25">
      <c r="B163" s="10" t="s">
        <v>18</v>
      </c>
      <c r="F163" s="7">
        <f>'[1]Текущие концовки'!F56</f>
        <v>0</v>
      </c>
      <c r="G163" s="7"/>
      <c r="H163" s="7"/>
      <c r="J163" s="8"/>
      <c r="N163" s="7"/>
      <c r="R163" s="6"/>
    </row>
    <row r="164" spans="2:18" ht="21" hidden="1" x14ac:dyDescent="0.25">
      <c r="B164" s="10" t="s">
        <v>33</v>
      </c>
      <c r="F164" s="7">
        <f>'[1]Текущие концовки'!F57</f>
        <v>0</v>
      </c>
      <c r="G164" s="7"/>
      <c r="H164" s="7"/>
      <c r="J164" s="8"/>
      <c r="N164" s="7"/>
      <c r="R164" s="6"/>
    </row>
    <row r="165" spans="2:18" hidden="1" x14ac:dyDescent="0.25">
      <c r="B165" s="10" t="s">
        <v>32</v>
      </c>
      <c r="F165" s="7">
        <f>'[1]Текущие концовки'!F58</f>
        <v>0</v>
      </c>
      <c r="G165" s="7">
        <f>'[1]Текущие концовки'!G58</f>
        <v>0</v>
      </c>
      <c r="H165" s="7">
        <f>'[1]Текущие концовки'!H58</f>
        <v>0</v>
      </c>
      <c r="J165" s="8">
        <f>'[1]Текущие концовки'!J58</f>
        <v>0</v>
      </c>
      <c r="N165" s="7">
        <f>'[1]Текущие концовки'!L58</f>
        <v>0</v>
      </c>
      <c r="R165" s="6">
        <f>'[1]Текущие концовки'!M58</f>
        <v>0</v>
      </c>
    </row>
    <row r="166" spans="2:18" hidden="1" x14ac:dyDescent="0.25">
      <c r="B166" s="10" t="s">
        <v>31</v>
      </c>
      <c r="F166" s="7"/>
      <c r="G166" s="7"/>
      <c r="H166" s="7"/>
      <c r="J166" s="8"/>
      <c r="N166" s="7"/>
      <c r="R166" s="6"/>
    </row>
    <row r="167" spans="2:18" hidden="1" x14ac:dyDescent="0.25">
      <c r="B167" s="10" t="s">
        <v>30</v>
      </c>
      <c r="F167" s="7" t="e">
        <f>'[1]Текущие концовки'!F60</f>
        <v>#NAME?</v>
      </c>
      <c r="G167" s="7"/>
      <c r="H167" s="7"/>
      <c r="J167" s="8"/>
      <c r="N167" s="7"/>
      <c r="R167" s="6"/>
    </row>
    <row r="168" spans="2:18" hidden="1" x14ac:dyDescent="0.25">
      <c r="B168" s="10" t="s">
        <v>15</v>
      </c>
      <c r="F168" s="7">
        <f>'[1]Текущие концовки'!F61</f>
        <v>0</v>
      </c>
      <c r="G168" s="7"/>
      <c r="H168" s="7"/>
      <c r="J168" s="8"/>
      <c r="N168" s="7"/>
      <c r="R168" s="6"/>
    </row>
    <row r="169" spans="2:18" hidden="1" x14ac:dyDescent="0.25">
      <c r="B169" s="10" t="s">
        <v>19</v>
      </c>
      <c r="F169" s="7">
        <f>'[1]Текущие концовки'!F62</f>
        <v>0</v>
      </c>
      <c r="G169" s="7"/>
      <c r="H169" s="7"/>
      <c r="J169" s="8"/>
      <c r="N169" s="7"/>
      <c r="R169" s="6"/>
    </row>
    <row r="170" spans="2:18" hidden="1" x14ac:dyDescent="0.25">
      <c r="B170" s="10" t="s">
        <v>18</v>
      </c>
      <c r="F170" s="7">
        <f>'[1]Текущие концовки'!F63</f>
        <v>0</v>
      </c>
      <c r="G170" s="7"/>
      <c r="H170" s="7"/>
      <c r="J170" s="8"/>
      <c r="N170" s="7"/>
      <c r="R170" s="6"/>
    </row>
    <row r="171" spans="2:18" hidden="1" x14ac:dyDescent="0.25">
      <c r="B171" s="10" t="s">
        <v>29</v>
      </c>
      <c r="F171" s="7">
        <f>'[1]Текущие концовки'!F64</f>
        <v>0</v>
      </c>
      <c r="G171" s="7"/>
      <c r="H171" s="7"/>
      <c r="J171" s="8"/>
      <c r="N171" s="7"/>
      <c r="R171" s="6"/>
    </row>
    <row r="172" spans="2:18" hidden="1" x14ac:dyDescent="0.25">
      <c r="B172" s="10" t="s">
        <v>28</v>
      </c>
      <c r="F172" s="7">
        <f>'[1]Текущие концовки'!F65</f>
        <v>0</v>
      </c>
      <c r="G172" s="7">
        <f>'[1]Текущие концовки'!G65</f>
        <v>0</v>
      </c>
      <c r="H172" s="7">
        <f>'[1]Текущие концовки'!H65</f>
        <v>0</v>
      </c>
      <c r="J172" s="8">
        <f>'[1]Текущие концовки'!J65</f>
        <v>0</v>
      </c>
      <c r="N172" s="7">
        <f>'[1]Текущие концовки'!L65</f>
        <v>0</v>
      </c>
      <c r="R172" s="6">
        <f>'[1]Текущие концовки'!M65</f>
        <v>0</v>
      </c>
    </row>
    <row r="173" spans="2:18" hidden="1" x14ac:dyDescent="0.25">
      <c r="B173" s="10" t="s">
        <v>27</v>
      </c>
      <c r="F173" s="7">
        <f>'[1]Текущие концовки'!F66</f>
        <v>0</v>
      </c>
      <c r="G173" s="7"/>
      <c r="H173" s="7"/>
      <c r="J173" s="8"/>
      <c r="N173" s="7"/>
      <c r="R173" s="6"/>
    </row>
    <row r="174" spans="2:18" hidden="1" x14ac:dyDescent="0.25">
      <c r="B174" s="10" t="s">
        <v>26</v>
      </c>
      <c r="F174" s="7">
        <f>'[1]Текущие концовки'!F67</f>
        <v>0</v>
      </c>
      <c r="G174" s="7"/>
      <c r="H174" s="7"/>
      <c r="J174" s="8"/>
      <c r="N174" s="7"/>
      <c r="R174" s="6"/>
    </row>
    <row r="175" spans="2:18" hidden="1" x14ac:dyDescent="0.25">
      <c r="B175" s="10" t="s">
        <v>19</v>
      </c>
      <c r="F175" s="7">
        <f>'[1]Текущие концовки'!F68</f>
        <v>0</v>
      </c>
      <c r="G175" s="7"/>
      <c r="H175" s="7"/>
      <c r="J175" s="8"/>
      <c r="N175" s="7"/>
      <c r="R175" s="6"/>
    </row>
    <row r="176" spans="2:18" hidden="1" x14ac:dyDescent="0.25">
      <c r="B176" s="10" t="s">
        <v>18</v>
      </c>
      <c r="F176" s="7">
        <f>'[1]Текущие концовки'!F69</f>
        <v>0</v>
      </c>
      <c r="G176" s="7"/>
      <c r="H176" s="7"/>
      <c r="J176" s="8"/>
      <c r="N176" s="7"/>
      <c r="R176" s="6"/>
    </row>
    <row r="177" spans="2:19" hidden="1" x14ac:dyDescent="0.25">
      <c r="B177" s="10" t="s">
        <v>25</v>
      </c>
      <c r="F177" s="7">
        <f>'[1]Текущие концовки'!F70</f>
        <v>0</v>
      </c>
      <c r="G177" s="7"/>
      <c r="H177" s="7"/>
      <c r="J177" s="8"/>
      <c r="N177" s="7"/>
      <c r="R177" s="6"/>
    </row>
    <row r="178" spans="2:19" x14ac:dyDescent="0.25">
      <c r="B178" s="10" t="s">
        <v>24</v>
      </c>
      <c r="C178" s="9"/>
      <c r="F178" s="7">
        <f>'[1]Текущие концовки'!F71</f>
        <v>34511.160000000003</v>
      </c>
      <c r="G178" s="7">
        <f>'[1]Текущие концовки'!G71</f>
        <v>34511.160000000003</v>
      </c>
      <c r="H178" s="7">
        <f>'[1]Текущие концовки'!H71</f>
        <v>0</v>
      </c>
      <c r="J178" s="8">
        <f>'[1]Текущие концовки'!J71</f>
        <v>73.8</v>
      </c>
      <c r="N178" s="7">
        <f>'[1]Текущие концовки'!L71</f>
        <v>0</v>
      </c>
      <c r="R178" s="6">
        <f>'[1]Текущие концовки'!M71</f>
        <v>0</v>
      </c>
      <c r="S178" s="11"/>
    </row>
    <row r="179" spans="2:19" x14ac:dyDescent="0.25">
      <c r="B179" s="10" t="s">
        <v>23</v>
      </c>
      <c r="C179" s="9"/>
      <c r="F179" s="7">
        <f>'[1]Текущие концовки'!F72</f>
        <v>23467.59</v>
      </c>
      <c r="G179" s="7"/>
      <c r="H179" s="7"/>
      <c r="J179" s="8"/>
      <c r="N179" s="7"/>
      <c r="R179" s="6"/>
      <c r="S179" s="11">
        <f>F93</f>
        <v>21899.32</v>
      </c>
    </row>
    <row r="180" spans="2:19" x14ac:dyDescent="0.25">
      <c r="B180" s="10" t="s">
        <v>22</v>
      </c>
      <c r="C180" s="9"/>
      <c r="F180" s="7">
        <f>'[1]Текущие концовки'!F73</f>
        <v>13804.47</v>
      </c>
      <c r="G180" s="7"/>
      <c r="H180" s="7"/>
      <c r="J180" s="8"/>
      <c r="N180" s="7"/>
      <c r="R180" s="6"/>
      <c r="S180" s="11">
        <f>G75*68%</f>
        <v>8576.0511999999999</v>
      </c>
    </row>
    <row r="181" spans="2:19" x14ac:dyDescent="0.25">
      <c r="B181" s="10" t="s">
        <v>21</v>
      </c>
      <c r="C181" s="9"/>
      <c r="F181" s="7">
        <f>'[1]Текущие концовки'!F74</f>
        <v>71783.22</v>
      </c>
      <c r="G181" s="7"/>
      <c r="H181" s="7"/>
      <c r="J181" s="8"/>
      <c r="N181" s="7"/>
      <c r="R181" s="6"/>
      <c r="S181" s="11">
        <f>G75*40%</f>
        <v>5044.7360000000008</v>
      </c>
    </row>
    <row r="182" spans="2:19" hidden="1" x14ac:dyDescent="0.25">
      <c r="B182" s="10" t="s">
        <v>20</v>
      </c>
      <c r="F182" s="7">
        <f>'[1]Текущие концовки'!F75</f>
        <v>0</v>
      </c>
      <c r="G182" s="7">
        <f>'[1]Текущие концовки'!G75</f>
        <v>0</v>
      </c>
      <c r="H182" s="7">
        <f>'[1]Текущие концовки'!H75</f>
        <v>0</v>
      </c>
      <c r="J182" s="8">
        <f>'[1]Текущие концовки'!J75</f>
        <v>0</v>
      </c>
      <c r="N182" s="7">
        <f>'[1]Текущие концовки'!L75</f>
        <v>0</v>
      </c>
      <c r="R182" s="6">
        <f>'[1]Текущие концовки'!M75</f>
        <v>0</v>
      </c>
      <c r="S182" s="11"/>
    </row>
    <row r="183" spans="2:19" hidden="1" x14ac:dyDescent="0.25">
      <c r="B183" s="10" t="s">
        <v>15</v>
      </c>
      <c r="F183" s="7">
        <f>'[1]Текущие концовки'!F76</f>
        <v>0</v>
      </c>
      <c r="G183" s="7"/>
      <c r="H183" s="7"/>
      <c r="J183" s="8"/>
      <c r="N183" s="7"/>
      <c r="R183" s="6"/>
      <c r="S183" s="11"/>
    </row>
    <row r="184" spans="2:19" hidden="1" x14ac:dyDescent="0.25">
      <c r="B184" s="10" t="s">
        <v>19</v>
      </c>
      <c r="F184" s="7">
        <f>'[1]Текущие концовки'!F77</f>
        <v>0</v>
      </c>
      <c r="G184" s="7"/>
      <c r="H184" s="7"/>
      <c r="J184" s="8"/>
      <c r="N184" s="7"/>
      <c r="R184" s="6"/>
      <c r="S184" s="11"/>
    </row>
    <row r="185" spans="2:19" hidden="1" x14ac:dyDescent="0.25">
      <c r="B185" s="10" t="s">
        <v>18</v>
      </c>
      <c r="F185" s="7">
        <f>'[1]Текущие концовки'!F78</f>
        <v>0</v>
      </c>
      <c r="G185" s="7"/>
      <c r="H185" s="7"/>
      <c r="J185" s="8"/>
      <c r="N185" s="7"/>
      <c r="R185" s="6"/>
      <c r="S185" s="11"/>
    </row>
    <row r="186" spans="2:19" hidden="1" x14ac:dyDescent="0.25">
      <c r="B186" s="10" t="s">
        <v>17</v>
      </c>
      <c r="F186" s="7">
        <f>'[1]Текущие концовки'!F79</f>
        <v>0</v>
      </c>
      <c r="G186" s="7"/>
      <c r="H186" s="7"/>
      <c r="J186" s="8"/>
      <c r="N186" s="7"/>
      <c r="R186" s="6"/>
      <c r="S186" s="11"/>
    </row>
    <row r="187" spans="2:19" ht="21" hidden="1" x14ac:dyDescent="0.25">
      <c r="B187" s="10" t="s">
        <v>16</v>
      </c>
      <c r="F187" s="7">
        <f>'[1]Текущие концовки'!F80</f>
        <v>0</v>
      </c>
      <c r="G187" s="7">
        <f>'[1]Текущие концовки'!G80</f>
        <v>0</v>
      </c>
      <c r="H187" s="7">
        <f>'[1]Текущие концовки'!H80</f>
        <v>0</v>
      </c>
      <c r="J187" s="8">
        <f>'[1]Текущие концовки'!J80</f>
        <v>0</v>
      </c>
      <c r="N187" s="7">
        <f>'[1]Текущие концовки'!L80</f>
        <v>0</v>
      </c>
      <c r="R187" s="6">
        <f>'[1]Текущие концовки'!M80</f>
        <v>0</v>
      </c>
      <c r="S187" s="11"/>
    </row>
    <row r="188" spans="2:19" hidden="1" x14ac:dyDescent="0.25">
      <c r="B188" s="10" t="s">
        <v>15</v>
      </c>
      <c r="F188" s="7">
        <f>'[1]Текущие концовки'!F81</f>
        <v>0</v>
      </c>
      <c r="G188" s="7"/>
      <c r="H188" s="7"/>
      <c r="J188" s="8"/>
      <c r="N188" s="7"/>
      <c r="R188" s="6"/>
      <c r="S188" s="11"/>
    </row>
    <row r="189" spans="2:19" x14ac:dyDescent="0.25">
      <c r="B189" s="10" t="s">
        <v>14</v>
      </c>
      <c r="C189" s="9"/>
      <c r="F189" s="7">
        <f>F133+F141+F181</f>
        <v>143415.99</v>
      </c>
      <c r="G189" s="7">
        <f>'[1]Текущие концовки'!G82</f>
        <v>0</v>
      </c>
      <c r="H189" s="7">
        <f>'[1]Текущие концовки'!H82</f>
        <v>0</v>
      </c>
      <c r="J189" s="8">
        <f>'[1]Текущие концовки'!J82</f>
        <v>0</v>
      </c>
      <c r="N189" s="7">
        <f>'[1]Текущие концовки'!L82</f>
        <v>0</v>
      </c>
      <c r="R189" s="6">
        <f>'[1]Текущие концовки'!M82</f>
        <v>0</v>
      </c>
      <c r="S189" s="11">
        <f>S179+S180+S181</f>
        <v>35520.107199999999</v>
      </c>
    </row>
    <row r="190" spans="2:19" ht="21" hidden="1" x14ac:dyDescent="0.25">
      <c r="B190" s="10" t="s">
        <v>13</v>
      </c>
      <c r="F190" s="7">
        <f>'[1]Текущие концовки'!F83</f>
        <v>0</v>
      </c>
      <c r="G190" s="7"/>
      <c r="H190" s="7"/>
      <c r="J190" s="8"/>
      <c r="N190" s="7"/>
      <c r="R190" s="6"/>
    </row>
    <row r="191" spans="2:19" x14ac:dyDescent="0.25">
      <c r="B191" s="10" t="s">
        <v>12</v>
      </c>
      <c r="C191" s="9"/>
      <c r="F191" s="7">
        <f>'[1]Текущие концовки'!F84</f>
        <v>48157.75</v>
      </c>
      <c r="G191" s="7"/>
      <c r="H191" s="7"/>
      <c r="J191" s="8"/>
      <c r="N191" s="7"/>
      <c r="R191" s="6"/>
    </row>
    <row r="192" spans="2:19" x14ac:dyDescent="0.25">
      <c r="B192" s="10" t="s">
        <v>11</v>
      </c>
      <c r="C192" s="9"/>
      <c r="F192" s="7">
        <f>'[1]Текущие концовки'!F85</f>
        <v>28055.19</v>
      </c>
      <c r="G192" s="7"/>
      <c r="H192" s="7"/>
      <c r="J192" s="8"/>
      <c r="N192" s="7"/>
      <c r="R192" s="6"/>
    </row>
    <row r="193" spans="1:18" ht="21" hidden="1" x14ac:dyDescent="0.25">
      <c r="B193" s="10" t="s">
        <v>10</v>
      </c>
      <c r="F193" s="7">
        <f>'[1]Текущие концовки'!F86</f>
        <v>0</v>
      </c>
      <c r="G193" s="7"/>
      <c r="H193" s="7"/>
      <c r="J193" s="8"/>
      <c r="N193" s="7">
        <f>'[1]Текущие концовки'!L86</f>
        <v>0</v>
      </c>
      <c r="R193" s="6"/>
    </row>
    <row r="194" spans="1:18" ht="21" hidden="1" x14ac:dyDescent="0.25">
      <c r="B194" s="10" t="s">
        <v>9</v>
      </c>
      <c r="C194" s="9"/>
      <c r="F194" s="7">
        <f>'[1]Текущие концовки'!F87</f>
        <v>159.68</v>
      </c>
      <c r="G194" s="7"/>
      <c r="H194" s="7"/>
      <c r="J194" s="8"/>
      <c r="N194" s="7">
        <f>'[1]Текущие концовки'!L87</f>
        <v>159.68</v>
      </c>
      <c r="R194" s="6"/>
    </row>
    <row r="195" spans="1:18" hidden="1" x14ac:dyDescent="0.25">
      <c r="B195" s="10" t="s">
        <v>8</v>
      </c>
      <c r="C195" s="9"/>
      <c r="F195" s="7">
        <f>'[1]Текущие концовки'!F88</f>
        <v>54300.959999999999</v>
      </c>
      <c r="G195" s="7"/>
      <c r="H195" s="7"/>
      <c r="J195" s="8"/>
      <c r="N195" s="7"/>
      <c r="R195" s="6"/>
    </row>
    <row r="196" spans="1:18" hidden="1" x14ac:dyDescent="0.25">
      <c r="B196" s="10" t="s">
        <v>7</v>
      </c>
      <c r="C196" s="9"/>
      <c r="F196" s="7">
        <f>'[1]Текущие концовки'!F89</f>
        <v>3162.62</v>
      </c>
      <c r="G196" s="7"/>
      <c r="H196" s="7"/>
      <c r="J196" s="8"/>
      <c r="N196" s="7"/>
      <c r="R196" s="6"/>
    </row>
    <row r="197" spans="1:18" hidden="1" x14ac:dyDescent="0.25">
      <c r="B197" s="10" t="s">
        <v>6</v>
      </c>
      <c r="C197" s="9"/>
      <c r="F197" s="7">
        <f>'[1]Текущие концовки'!F90</f>
        <v>57463.58</v>
      </c>
      <c r="G197" s="7"/>
      <c r="H197" s="7"/>
      <c r="J197" s="8"/>
      <c r="N197" s="7"/>
      <c r="R197" s="6"/>
    </row>
    <row r="198" spans="1:18" hidden="1" x14ac:dyDescent="0.25">
      <c r="B198" s="10" t="s">
        <v>5</v>
      </c>
      <c r="C198" s="9"/>
      <c r="F198" s="7"/>
      <c r="G198" s="7"/>
      <c r="H198" s="7"/>
      <c r="J198" s="8">
        <f>'[1]Текущие концовки'!J91</f>
        <v>139.38</v>
      </c>
      <c r="N198" s="7"/>
      <c r="R198" s="6"/>
    </row>
    <row r="199" spans="1:18" hidden="1" x14ac:dyDescent="0.25">
      <c r="B199" s="10" t="s">
        <v>4</v>
      </c>
      <c r="C199" s="9"/>
      <c r="F199" s="7"/>
      <c r="G199" s="7"/>
      <c r="H199" s="7"/>
      <c r="J199" s="8">
        <f>'[1]Текущие концовки'!J92</f>
        <v>10.151999999999999</v>
      </c>
      <c r="N199" s="7"/>
      <c r="R199" s="6"/>
    </row>
    <row r="200" spans="1:18" hidden="1" x14ac:dyDescent="0.25">
      <c r="B200" s="10" t="s">
        <v>3</v>
      </c>
      <c r="C200" s="9"/>
      <c r="F200" s="7"/>
      <c r="G200" s="7"/>
      <c r="H200" s="7"/>
      <c r="J200" s="8">
        <f>'[1]Текущие концовки'!J93</f>
        <v>149.53200000000001</v>
      </c>
      <c r="N200" s="7"/>
      <c r="R200" s="6"/>
    </row>
    <row r="202" spans="1:18" x14ac:dyDescent="0.25">
      <c r="B202" s="5" t="s">
        <v>2</v>
      </c>
      <c r="C202" s="4"/>
      <c r="D202" s="4"/>
      <c r="E202" s="4"/>
      <c r="F202" s="4"/>
      <c r="G202" s="4"/>
      <c r="H202" s="4"/>
      <c r="I202" s="4"/>
      <c r="J202" s="4"/>
    </row>
    <row r="203" spans="1:18" x14ac:dyDescent="0.25">
      <c r="C203" s="3" t="s">
        <v>0</v>
      </c>
      <c r="D203" s="3"/>
      <c r="E203" s="3"/>
      <c r="F203" s="3"/>
      <c r="G203" s="3"/>
      <c r="H203" s="3"/>
      <c r="I203" s="3"/>
      <c r="J203" s="3"/>
      <c r="K203" s="3"/>
      <c r="L203" s="3"/>
    </row>
    <row r="205" spans="1:18" x14ac:dyDescent="0.25">
      <c r="B205" s="5" t="s">
        <v>1</v>
      </c>
      <c r="C205" s="4"/>
      <c r="D205" s="4"/>
      <c r="E205" s="4"/>
      <c r="F205" s="4"/>
      <c r="G205" s="4"/>
      <c r="H205" s="4"/>
      <c r="I205" s="4"/>
      <c r="J205" s="4"/>
    </row>
    <row r="206" spans="1:18" x14ac:dyDescent="0.25">
      <c r="C206" s="3" t="s">
        <v>0</v>
      </c>
      <c r="D206" s="3"/>
      <c r="E206" s="3"/>
      <c r="F206" s="3"/>
      <c r="G206" s="3"/>
      <c r="H206" s="3"/>
      <c r="I206" s="3"/>
      <c r="J206" s="3"/>
      <c r="K206" s="3"/>
      <c r="L206" s="3"/>
    </row>
    <row r="207" spans="1:18" x14ac:dyDescent="0.25">
      <c r="A207" s="2"/>
    </row>
  </sheetData>
  <mergeCells count="71">
    <mergeCell ref="C206:L206"/>
    <mergeCell ref="N134:N135"/>
    <mergeCell ref="R134:R135"/>
    <mergeCell ref="C202:J202"/>
    <mergeCell ref="C203:L203"/>
    <mergeCell ref="C205:J205"/>
    <mergeCell ref="C134:C135"/>
    <mergeCell ref="F134:F135"/>
    <mergeCell ref="G134:G135"/>
    <mergeCell ref="I134:I135"/>
    <mergeCell ref="C123:C124"/>
    <mergeCell ref="F123:F124"/>
    <mergeCell ref="G123:G124"/>
    <mergeCell ref="I123:I124"/>
    <mergeCell ref="N123:N124"/>
    <mergeCell ref="R123:R124"/>
    <mergeCell ref="C111:C112"/>
    <mergeCell ref="F111:F112"/>
    <mergeCell ref="G111:G112"/>
    <mergeCell ref="I111:I112"/>
    <mergeCell ref="N111:N112"/>
    <mergeCell ref="R111:R112"/>
    <mergeCell ref="A93:A94"/>
    <mergeCell ref="B93:B94"/>
    <mergeCell ref="C93:C94"/>
    <mergeCell ref="F93:F94"/>
    <mergeCell ref="G93:G94"/>
    <mergeCell ref="N93:N94"/>
    <mergeCell ref="A56:A57"/>
    <mergeCell ref="B56:B57"/>
    <mergeCell ref="C56:C57"/>
    <mergeCell ref="F56:F57"/>
    <mergeCell ref="G56:G57"/>
    <mergeCell ref="A75:A76"/>
    <mergeCell ref="B75:B76"/>
    <mergeCell ref="C75:C76"/>
    <mergeCell ref="F75:F76"/>
    <mergeCell ref="G75:G76"/>
    <mergeCell ref="G15:G16"/>
    <mergeCell ref="I15:J15"/>
    <mergeCell ref="A19:A20"/>
    <mergeCell ref="B19:B20"/>
    <mergeCell ref="C19:C20"/>
    <mergeCell ref="F19:F20"/>
    <mergeCell ref="G19:G20"/>
    <mergeCell ref="C3:J3"/>
    <mergeCell ref="C4:J4"/>
    <mergeCell ref="H11:I11"/>
    <mergeCell ref="A12:J12"/>
    <mergeCell ref="A14:A16"/>
    <mergeCell ref="B14:B16"/>
    <mergeCell ref="C14:C16"/>
    <mergeCell ref="D14:E14"/>
    <mergeCell ref="F14:H14"/>
    <mergeCell ref="F15:F16"/>
    <mergeCell ref="A37:A38"/>
    <mergeCell ref="B37:B38"/>
    <mergeCell ref="C37:C38"/>
    <mergeCell ref="F37:F38"/>
    <mergeCell ref="G37:G38"/>
    <mergeCell ref="N37:N38"/>
    <mergeCell ref="N56:N57"/>
    <mergeCell ref="N75:N76"/>
    <mergeCell ref="I14:J14"/>
    <mergeCell ref="H10:I10"/>
    <mergeCell ref="A5:J5"/>
    <mergeCell ref="A6:J6"/>
    <mergeCell ref="A7:J7"/>
    <mergeCell ref="H8:I8"/>
    <mergeCell ref="H9:I9"/>
    <mergeCell ref="N19:N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2018-08-03T12:55:02Z</dcterms:created>
  <dcterms:modified xsi:type="dcterms:W3CDTF">2018-08-03T13:04:29Z</dcterms:modified>
</cp:coreProperties>
</file>